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170" windowHeight="9030" activeTab="0"/>
  </bookViews>
  <sheets>
    <sheet name="Cover" sheetId="1" r:id="rId1"/>
    <sheet name="Content" sheetId="2" r:id="rId2"/>
    <sheet name="8.1 &amp; 8.2" sheetId="3" r:id="rId3"/>
    <sheet name="8.3 &amp; 8.4" sheetId="4" r:id="rId4"/>
    <sheet name="8.5" sheetId="5" r:id="rId5"/>
    <sheet name="8.6" sheetId="6" r:id="rId6"/>
    <sheet name="8.7" sheetId="7" r:id="rId7"/>
    <sheet name="8.8" sheetId="8" r:id="rId8"/>
    <sheet name="8.9" sheetId="9" r:id="rId9"/>
    <sheet name="8.10" sheetId="10" r:id="rId10"/>
    <sheet name="8.11" sheetId="11" r:id="rId11"/>
    <sheet name="8.12" sheetId="12" r:id="rId12"/>
    <sheet name="8.13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<sst xmlns="http://schemas.openxmlformats.org/spreadsheetml/2006/main" count="425" uniqueCount="122">
  <si>
    <t>PRICE RANGE</t>
  </si>
  <si>
    <t>Residential</t>
  </si>
  <si>
    <t>Commercial</t>
  </si>
  <si>
    <t>Industrial</t>
  </si>
  <si>
    <t>Agricultural</t>
  </si>
  <si>
    <t>Development</t>
  </si>
  <si>
    <t>Others</t>
  </si>
  <si>
    <t>1,000,001 &amp; Above</t>
  </si>
  <si>
    <t>Total</t>
  </si>
  <si>
    <t>Vacant Plot</t>
  </si>
  <si>
    <t>Condominium/Apartment</t>
  </si>
  <si>
    <t>Cluster House</t>
  </si>
  <si>
    <t>Town House</t>
  </si>
  <si>
    <t>Flat</t>
  </si>
  <si>
    <t>Low-Cost House</t>
  </si>
  <si>
    <t>Low-Cost Flat</t>
  </si>
  <si>
    <t>Pre-war Shop</t>
  </si>
  <si>
    <t>1 - 1 1/2 Storey Shop</t>
  </si>
  <si>
    <t>2 - 2 1/2 Storey Shop</t>
  </si>
  <si>
    <t>3 - 3 1/2 Storey Shop</t>
  </si>
  <si>
    <t>4 - 4 1/2 Storey Shop</t>
  </si>
  <si>
    <t>6 - 6 1/2 Storey Shop</t>
  </si>
  <si>
    <t>Shop Unit/Retail Lot</t>
  </si>
  <si>
    <t>Office Lot</t>
  </si>
  <si>
    <t>Purpose-Built Office</t>
  </si>
  <si>
    <t>Terraced Factory/Warehouse</t>
  </si>
  <si>
    <t>Semi-Detached Factory/Warehouse</t>
  </si>
  <si>
    <t>Detached Factory/Warehouse</t>
  </si>
  <si>
    <t>Estate</t>
  </si>
  <si>
    <t>Vacant Land</t>
  </si>
  <si>
    <t>Rubber</t>
  </si>
  <si>
    <t>Oil Palm</t>
  </si>
  <si>
    <t>Paddy</t>
  </si>
  <si>
    <t>Orchard</t>
  </si>
  <si>
    <t>Durian</t>
  </si>
  <si>
    <t>Horticulture/Vegetable</t>
  </si>
  <si>
    <t>No.</t>
  </si>
  <si>
    <t>%</t>
  </si>
  <si>
    <t>% Breakdown</t>
  </si>
  <si>
    <t>% Perubahan Bilangan Pindah Milik Mengikut Lingkungan Harga bagi Subsektor Harta Utama</t>
  </si>
  <si>
    <t>% Perubahan Nilai Pindah Milik Mengikut Lingkungan Harga bagi Subsektor Harta Utama</t>
  </si>
  <si>
    <t>Single Storey Terrace</t>
  </si>
  <si>
    <t>2 - 3 Storey Terrace</t>
  </si>
  <si>
    <t>Single Storey Semi-Detach</t>
  </si>
  <si>
    <t>2 - 3 Storey Semi-Detach</t>
  </si>
  <si>
    <t>Detach</t>
  </si>
  <si>
    <t>Shopping Complex</t>
  </si>
  <si>
    <t>5 - 5 1/2 Storey Shop</t>
  </si>
  <si>
    <t>(RM MILLION)</t>
  </si>
  <si>
    <t>Breakdown Of Number Of Residential Property Transactions According To Type, Price Range And District</t>
  </si>
  <si>
    <t>Breakdown Of Value Of Residential Property Transactions According To Type, Price Range And District</t>
  </si>
  <si>
    <t>Breakdown Of Number Of Commercial Property Transactions According To Type, Price Range And District</t>
  </si>
  <si>
    <t>Breakdown Of Value Of Commercial Property Transactions According To Type, Price Range And District</t>
  </si>
  <si>
    <t>Breakdown Of Number Of Industrial Property Transactions According To Type, Price Range And District</t>
  </si>
  <si>
    <t>Breakdown Of Value Of Industrial Property Transactions According To Type, Price Range And District</t>
  </si>
  <si>
    <t>Breakdown Of Number Of Agricultural Property Transactions According To Type, Price Range And District</t>
  </si>
  <si>
    <t>Breakdown Of Value Of Agricultural Property Transactions According To Type, Price Range And District</t>
  </si>
  <si>
    <t>Breakdown Of Number Of Development Land Transactions According To Type, Price Range And District</t>
  </si>
  <si>
    <t>Seremban</t>
  </si>
  <si>
    <t>Port Dickson</t>
  </si>
  <si>
    <t>Tampin</t>
  </si>
  <si>
    <t>Rembau</t>
  </si>
  <si>
    <t>Jempol</t>
  </si>
  <si>
    <t>Kuala Pilah</t>
  </si>
  <si>
    <t>Jelebu</t>
  </si>
  <si>
    <t>Number</t>
  </si>
  <si>
    <t>Value (RM Million)</t>
  </si>
  <si>
    <t>ND</t>
  </si>
  <si>
    <t>300,001 - 400,000</t>
  </si>
  <si>
    <t>400,001 - 500,000</t>
  </si>
  <si>
    <t>Table 8.1</t>
  </si>
  <si>
    <t>Jadual/Table : 8.2</t>
  </si>
  <si>
    <t>Table 8.3</t>
  </si>
  <si>
    <t>Jadual/Table :8.4</t>
  </si>
  <si>
    <t>Table 8.13</t>
  </si>
  <si>
    <t>Table 8.12</t>
  </si>
  <si>
    <t>Table 8.11</t>
  </si>
  <si>
    <t>Table 8.10</t>
  </si>
  <si>
    <t>Table 8.9</t>
  </si>
  <si>
    <t>Table 8.8</t>
  </si>
  <si>
    <t>Table 8.7</t>
  </si>
  <si>
    <t>Table 8.6</t>
  </si>
  <si>
    <t xml:space="preserve">Table 8.5 </t>
  </si>
  <si>
    <t>Service Apartment</t>
  </si>
  <si>
    <t>Hotel/Leisure</t>
  </si>
  <si>
    <t>Industrial Unit</t>
  </si>
  <si>
    <t>Industrial Complex</t>
  </si>
  <si>
    <t>0 - 100,000</t>
  </si>
  <si>
    <t>100,001 - 200,000</t>
  </si>
  <si>
    <t>200,001 - 300,000</t>
  </si>
  <si>
    <t>500,001 - 600,000</t>
  </si>
  <si>
    <t>600,001 - 700,000</t>
  </si>
  <si>
    <t>700,001 - 800,000</t>
  </si>
  <si>
    <t>800,001 - 900,000</t>
  </si>
  <si>
    <t>900,001 - 1,000,000</t>
  </si>
  <si>
    <t>SOHO/SOFO/SOVO</t>
  </si>
  <si>
    <t>Number And Percentage Of Transactions By Price Range For The Property Sub-Sectors</t>
  </si>
  <si>
    <t>% Change Number of Transactions by Price Range for the Property Sub-Sectors</t>
  </si>
  <si>
    <t>Value Of Transactions By Price Range For The Property Sub-Sectors</t>
  </si>
  <si>
    <t>% Change Value of Transactions by Price Range for the Property Sub-Sectors</t>
  </si>
  <si>
    <r>
      <rPr>
        <vertAlign val="superscript"/>
        <sz val="11"/>
        <rFont val="Arial"/>
        <family val="2"/>
      </rPr>
      <t>P</t>
    </r>
    <r>
      <rPr>
        <sz val="11"/>
        <rFont val="Arial"/>
        <family val="2"/>
      </rPr>
      <t>- Preliminary</t>
    </r>
  </si>
  <si>
    <t>QUARTER</t>
  </si>
  <si>
    <t>Q3 2022</t>
  </si>
  <si>
    <t>Q2 2023</t>
  </si>
  <si>
    <r>
      <t xml:space="preserve">Q3 2023 </t>
    </r>
    <r>
      <rPr>
        <vertAlign val="superscript"/>
        <sz val="10"/>
        <color indexed="8"/>
        <rFont val="Arial"/>
        <family val="2"/>
      </rPr>
      <t>P</t>
    </r>
  </si>
  <si>
    <r>
      <t xml:space="preserve">Q3 2023 </t>
    </r>
    <r>
      <rPr>
        <vertAlign val="superscript"/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 /Q3 2022</t>
    </r>
  </si>
  <si>
    <r>
      <t xml:space="preserve">Q3 2023 </t>
    </r>
    <r>
      <rPr>
        <vertAlign val="superscript"/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/Q2 2023</t>
    </r>
  </si>
  <si>
    <t>Quarter</t>
  </si>
  <si>
    <t>Property Type</t>
  </si>
  <si>
    <t>Number And Percentage Of Transactions By Price Range For The Principal Property Sub-Sectors</t>
  </si>
  <si>
    <t>Percentage Change Number of Transactions by Price Range for the Principal Property Sub-Sectors</t>
  </si>
  <si>
    <t>Value Of Transactions By Price Range For The Principal Property Sub-Sectors</t>
  </si>
  <si>
    <t>Percentage Change Value of Transactions by Price Range for the Principal Property Sub-Sectors</t>
  </si>
  <si>
    <t>Breakdown Of Number Of Residential Property Transactions According To Type And District</t>
  </si>
  <si>
    <t>Breakdown Of Value Of Residential Property Transactions According To Type And District</t>
  </si>
  <si>
    <t>Breakdown Of Value Of Commercial Property Transactions According To Type And District</t>
  </si>
  <si>
    <t>Breakdown Of Number Of Industrial Property Transactions According To Type And District</t>
  </si>
  <si>
    <t>Breakdown Of Value Of Industrial Property Transactions According To Type And District</t>
  </si>
  <si>
    <t xml:space="preserve">Breakdown Number Of Agricultural Property Transactions According To Type, Price Range and District </t>
  </si>
  <si>
    <t xml:space="preserve">Breakdown Value of Agricultural Property Transactions According To Type,Price Range And District </t>
  </si>
  <si>
    <t>Breakdown Of Number and Value  Of Development Land Transactions According To Type And District</t>
  </si>
  <si>
    <t>Property Transaction Table Q3 2023 - Negeri Sembilan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</si>
</sst>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.0"/>
    <numFmt numFmtId="185" formatCode="0.0"/>
    <numFmt numFmtId="186" formatCode="0.000000"/>
    <numFmt numFmtId="187" formatCode="0.00000"/>
    <numFmt numFmtId="188" formatCode="0.0000"/>
    <numFmt numFmtId="189" formatCode="0.000"/>
    <numFmt numFmtId="190" formatCode="0.0000000"/>
    <numFmt numFmtId="191" formatCode="_(* #,##0_);_(* \(#,##0\);_(* &quot;-&quot;??_);_(@_)"/>
  </numFmts>
  <fonts count="6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8"/>
      <name val="Helvetica Condensed"/>
      <family val="2"/>
    </font>
    <font>
      <sz val="11"/>
      <color indexed="8"/>
      <name val="Helvetica Condensed"/>
      <family val="2"/>
    </font>
    <font>
      <b/>
      <sz val="10"/>
      <color indexed="8"/>
      <name val="Helvetica Condensed"/>
      <family val="2"/>
    </font>
    <font>
      <sz val="10"/>
      <color indexed="8"/>
      <name val="Helvetica Condensed"/>
      <family val="2"/>
    </font>
    <font>
      <b/>
      <u val="single"/>
      <sz val="13"/>
      <color indexed="8"/>
      <name val="Helvetica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1"/>
      <name val="Helvetica Condensed"/>
      <family val="2"/>
    </font>
    <font>
      <sz val="11"/>
      <color theme="1"/>
      <name val="Helvetica Condensed"/>
      <family val="2"/>
    </font>
    <font>
      <b/>
      <sz val="10"/>
      <color theme="1"/>
      <name val="Helvetica Condensed"/>
      <family val="2"/>
    </font>
    <font>
      <sz val="10"/>
      <color theme="1"/>
      <name val="Helvetica Condensed"/>
      <family val="2"/>
    </font>
    <font>
      <b/>
      <u val="single"/>
      <sz val="13"/>
      <color theme="1"/>
      <name val="Helvetica Condense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68" applyFont="1" applyFill="1" applyBorder="1" applyAlignment="1">
      <alignment horizontal="left" vertical="center" wrapText="1"/>
      <protection/>
    </xf>
    <xf numFmtId="0" fontId="3" fillId="0" borderId="0" xfId="63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33" borderId="0" xfId="68" applyFont="1" applyFill="1" applyBorder="1" applyAlignment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7" fillId="0" borderId="10" xfId="80" applyFont="1" applyFill="1" applyBorder="1" applyAlignment="1">
      <alignment horizontal="center" vertical="center" wrapText="1"/>
      <protection/>
    </xf>
    <xf numFmtId="0" fontId="7" fillId="0" borderId="0" xfId="80" applyFont="1" applyAlignment="1">
      <alignment horizontal="center" vertical="center"/>
      <protection/>
    </xf>
    <xf numFmtId="0" fontId="3" fillId="0" borderId="10" xfId="69" applyFont="1" applyFill="1" applyBorder="1" applyAlignment="1">
      <alignment wrapText="1"/>
      <protection/>
    </xf>
    <xf numFmtId="0" fontId="3" fillId="0" borderId="10" xfId="80" applyFont="1" applyFill="1" applyBorder="1" applyAlignment="1">
      <alignment horizontal="center" vertical="center" wrapText="1"/>
      <protection/>
    </xf>
    <xf numFmtId="0" fontId="3" fillId="0" borderId="0" xfId="80" applyFont="1" applyAlignment="1">
      <alignment horizontal="center"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33" borderId="0" xfId="63" applyFont="1" applyFill="1" applyBorder="1" applyAlignment="1">
      <alignment horizontal="left" vertical="center"/>
      <protection/>
    </xf>
    <xf numFmtId="0" fontId="7" fillId="33" borderId="0" xfId="63" applyFont="1" applyFill="1" applyBorder="1" applyAlignment="1">
      <alignment horizontal="center" vertical="center"/>
      <protection/>
    </xf>
    <xf numFmtId="184" fontId="3" fillId="0" borderId="0" xfId="63" applyNumberFormat="1" applyFont="1" applyFill="1" applyBorder="1" applyAlignment="1">
      <alignment horizontal="center" vertical="center" wrapText="1"/>
      <protection/>
    </xf>
    <xf numFmtId="0" fontId="3" fillId="0" borderId="10" xfId="72" applyFont="1" applyFill="1" applyBorder="1" applyAlignment="1">
      <alignment wrapText="1"/>
      <protection/>
    </xf>
    <xf numFmtId="0" fontId="7" fillId="0" borderId="0" xfId="63" applyFont="1" applyFill="1" applyBorder="1" applyAlignment="1">
      <alignment horizontal="left" vertical="center" wrapText="1"/>
      <protection/>
    </xf>
    <xf numFmtId="184" fontId="5" fillId="0" borderId="0" xfId="0" applyNumberFormat="1" applyFont="1" applyFill="1" applyBorder="1" applyAlignment="1">
      <alignment horizontal="center" vertical="center"/>
    </xf>
    <xf numFmtId="184" fontId="7" fillId="0" borderId="0" xfId="6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3" fontId="3" fillId="0" borderId="0" xfId="71" applyNumberFormat="1" applyFont="1" applyFill="1" applyBorder="1" applyAlignment="1">
      <alignment horizontal="center" vertical="center" wrapText="1"/>
      <protection/>
    </xf>
    <xf numFmtId="0" fontId="3" fillId="0" borderId="0" xfId="75" applyFont="1" applyFill="1" applyBorder="1" applyAlignment="1">
      <alignment horizontal="left" vertical="center" wrapText="1"/>
      <protection/>
    </xf>
    <xf numFmtId="4" fontId="3" fillId="0" borderId="0" xfId="70" applyNumberFormat="1" applyFont="1" applyFill="1" applyBorder="1" applyAlignment="1">
      <alignment horizontal="center" vertical="center" wrapText="1"/>
      <protection/>
    </xf>
    <xf numFmtId="3" fontId="3" fillId="0" borderId="0" xfId="70" applyNumberFormat="1" applyFont="1" applyFill="1" applyBorder="1" applyAlignment="1">
      <alignment horizontal="center" vertical="center" wrapText="1"/>
      <protection/>
    </xf>
    <xf numFmtId="2" fontId="6" fillId="0" borderId="0" xfId="0" applyNumberFormat="1" applyFont="1" applyFill="1" applyAlignment="1">
      <alignment horizontal="center" vertical="center"/>
    </xf>
    <xf numFmtId="0" fontId="3" fillId="0" borderId="0" xfId="75" applyFont="1" applyFill="1" applyBorder="1" applyAlignment="1">
      <alignment horizontal="left" vertical="center"/>
      <protection/>
    </xf>
    <xf numFmtId="2" fontId="3" fillId="0" borderId="0" xfId="70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73" applyFont="1" applyFill="1" applyAlignment="1">
      <alignment horizontal="center" vertical="center" wrapText="1"/>
      <protection/>
    </xf>
    <xf numFmtId="0" fontId="3" fillId="0" borderId="0" xfId="73" applyFont="1" applyFill="1" applyAlignment="1">
      <alignment horizontal="center" vertical="center"/>
      <protection/>
    </xf>
    <xf numFmtId="0" fontId="3" fillId="0" borderId="10" xfId="73" applyFont="1" applyFill="1" applyBorder="1" applyAlignment="1">
      <alignment horizontal="center" vertical="center" wrapText="1"/>
      <protection/>
    </xf>
    <xf numFmtId="0" fontId="3" fillId="0" borderId="10" xfId="73" applyFont="1" applyFill="1" applyBorder="1" applyAlignment="1">
      <alignment horizontal="center" vertical="center"/>
      <protection/>
    </xf>
    <xf numFmtId="2" fontId="3" fillId="0" borderId="0" xfId="58" applyNumberFormat="1" applyFont="1" applyAlignment="1">
      <alignment horizontal="center" vertical="center"/>
      <protection/>
    </xf>
    <xf numFmtId="2" fontId="3" fillId="0" borderId="10" xfId="58" applyNumberFormat="1" applyFont="1" applyFill="1" applyBorder="1" applyAlignment="1">
      <alignment horizontal="center" vertical="center" wrapText="1"/>
      <protection/>
    </xf>
    <xf numFmtId="2" fontId="3" fillId="0" borderId="0" xfId="71" applyNumberFormat="1" applyFont="1" applyFill="1" applyBorder="1" applyAlignment="1">
      <alignment horizontal="center" vertical="center" wrapText="1"/>
      <protection/>
    </xf>
    <xf numFmtId="0" fontId="3" fillId="0" borderId="0" xfId="71" applyFont="1" applyFill="1" applyBorder="1" applyAlignment="1">
      <alignment horizontal="left" vertical="center" wrapText="1"/>
      <protection/>
    </xf>
    <xf numFmtId="2" fontId="3" fillId="0" borderId="0" xfId="58" applyNumberFormat="1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horizontal="left" vertical="center" wrapText="1"/>
      <protection/>
    </xf>
    <xf numFmtId="0" fontId="7" fillId="0" borderId="0" xfId="65" applyFont="1" applyFill="1" applyBorder="1" applyAlignment="1">
      <alignment horizontal="left" vertical="center" wrapText="1"/>
      <protection/>
    </xf>
    <xf numFmtId="2" fontId="7" fillId="0" borderId="0" xfId="65" applyNumberFormat="1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left" vertical="center" wrapText="1"/>
      <protection/>
    </xf>
    <xf numFmtId="0" fontId="3" fillId="0" borderId="0" xfId="58" applyFont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0" fontId="3" fillId="0" borderId="0" xfId="64" applyFont="1" applyFill="1" applyBorder="1" applyAlignment="1">
      <alignment horizontal="left" vertical="center" wrapText="1"/>
      <protection/>
    </xf>
    <xf numFmtId="3" fontId="7" fillId="0" borderId="0" xfId="65" applyNumberFormat="1" applyFont="1" applyFill="1" applyBorder="1" applyAlignment="1">
      <alignment horizontal="center" vertical="center" wrapText="1"/>
      <protection/>
    </xf>
    <xf numFmtId="0" fontId="3" fillId="0" borderId="0" xfId="77" applyFont="1" applyFill="1" applyBorder="1" applyAlignment="1">
      <alignment horizontal="left" vertical="center" wrapText="1"/>
      <protection/>
    </xf>
    <xf numFmtId="2" fontId="3" fillId="0" borderId="10" xfId="62" applyNumberFormat="1" applyFont="1" applyFill="1" applyBorder="1" applyAlignment="1">
      <alignment horizontal="center" vertical="center" wrapText="1"/>
      <protection/>
    </xf>
    <xf numFmtId="2" fontId="3" fillId="0" borderId="0" xfId="62" applyNumberFormat="1" applyFont="1" applyAlignment="1">
      <alignment horizontal="center" vertical="center"/>
      <protection/>
    </xf>
    <xf numFmtId="0" fontId="3" fillId="0" borderId="0" xfId="77" applyFont="1" applyFill="1" applyBorder="1" applyAlignment="1">
      <alignment horizontal="left" vertical="center"/>
      <protection/>
    </xf>
    <xf numFmtId="2" fontId="6" fillId="0" borderId="0" xfId="0" applyNumberFormat="1" applyFont="1" applyAlignment="1">
      <alignment horizontal="center" vertical="center"/>
    </xf>
    <xf numFmtId="0" fontId="7" fillId="0" borderId="0" xfId="66" applyFont="1" applyFill="1" applyBorder="1" applyAlignment="1">
      <alignment horizontal="left" vertical="center" wrapText="1"/>
      <protection/>
    </xf>
    <xf numFmtId="0" fontId="3" fillId="0" borderId="0" xfId="76" applyFont="1" applyFill="1" applyBorder="1" applyAlignment="1">
      <alignment horizontal="left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10" xfId="70" applyFont="1" applyFill="1" applyBorder="1" applyAlignment="1">
      <alignment horizontal="center" vertical="center" wrapText="1"/>
      <protection/>
    </xf>
    <xf numFmtId="0" fontId="3" fillId="0" borderId="10" xfId="76" applyFont="1" applyFill="1" applyBorder="1" applyAlignment="1">
      <alignment horizontal="center" vertical="center" wrapText="1"/>
      <protection/>
    </xf>
    <xf numFmtId="0" fontId="7" fillId="0" borderId="0" xfId="71" applyFont="1" applyFill="1" applyBorder="1" applyAlignment="1">
      <alignment horizontal="center" vertical="center" wrapText="1"/>
      <protection/>
    </xf>
    <xf numFmtId="2" fontId="3" fillId="0" borderId="10" xfId="60" applyNumberFormat="1" applyFont="1" applyFill="1" applyBorder="1" applyAlignment="1">
      <alignment horizontal="center" vertical="center" wrapText="1"/>
      <protection/>
    </xf>
    <xf numFmtId="2" fontId="3" fillId="0" borderId="0" xfId="60" applyNumberFormat="1" applyFont="1" applyAlignment="1">
      <alignment horizontal="center"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77" applyFont="1" applyFill="1" applyBorder="1" applyAlignment="1">
      <alignment horizontal="center" vertical="center" wrapText="1"/>
      <protection/>
    </xf>
    <xf numFmtId="0" fontId="3" fillId="0" borderId="0" xfId="60" applyFont="1" applyFill="1" applyBorder="1" applyAlignment="1">
      <alignment horizontal="center" vertical="center" wrapText="1"/>
      <protection/>
    </xf>
    <xf numFmtId="0" fontId="3" fillId="0" borderId="10" xfId="74" applyFont="1" applyFill="1" applyBorder="1" applyAlignment="1">
      <alignment wrapText="1"/>
      <protection/>
    </xf>
    <xf numFmtId="2" fontId="3" fillId="0" borderId="0" xfId="60" applyNumberFormat="1" applyFont="1" applyFill="1" applyBorder="1" applyAlignment="1">
      <alignment horizontal="center" vertical="center" wrapText="1"/>
      <protection/>
    </xf>
    <xf numFmtId="4" fontId="7" fillId="0" borderId="0" xfId="65" applyNumberFormat="1" applyFont="1" applyFill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3" fillId="0" borderId="10" xfId="78" applyFont="1" applyFill="1" applyBorder="1" applyAlignment="1">
      <alignment horizontal="center" vertical="center" wrapText="1"/>
      <protection/>
    </xf>
    <xf numFmtId="0" fontId="3" fillId="0" borderId="0" xfId="70" applyFont="1" applyFill="1" applyBorder="1" applyAlignment="1">
      <alignment horizontal="left" vertical="center" wrapText="1"/>
      <protection/>
    </xf>
    <xf numFmtId="2" fontId="3" fillId="0" borderId="10" xfId="67" applyNumberFormat="1" applyFont="1" applyFill="1" applyBorder="1" applyAlignment="1">
      <alignment horizontal="center" vertical="center" wrapText="1"/>
      <protection/>
    </xf>
    <xf numFmtId="2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7" fillId="0" borderId="0" xfId="71" applyFont="1" applyFill="1" applyBorder="1" applyAlignment="1">
      <alignment horizontal="left" vertical="center" wrapText="1"/>
      <protection/>
    </xf>
    <xf numFmtId="3" fontId="5" fillId="0" borderId="0" xfId="0" applyNumberFormat="1" applyFont="1" applyAlignment="1">
      <alignment horizontal="center" vertical="center"/>
    </xf>
    <xf numFmtId="41" fontId="6" fillId="0" borderId="0" xfId="43" applyFont="1" applyAlignment="1">
      <alignment horizontal="center" vertical="center"/>
    </xf>
    <xf numFmtId="41" fontId="5" fillId="0" borderId="0" xfId="43" applyFont="1" applyFill="1" applyAlignment="1">
      <alignment horizontal="center" vertical="center"/>
    </xf>
    <xf numFmtId="41" fontId="3" fillId="0" borderId="10" xfId="43" applyFont="1" applyFill="1" applyBorder="1" applyAlignment="1">
      <alignment horizontal="center" vertical="center" wrapText="1"/>
    </xf>
    <xf numFmtId="0" fontId="3" fillId="0" borderId="10" xfId="68" applyFont="1" applyFill="1" applyBorder="1" applyAlignment="1">
      <alignment wrapText="1"/>
      <protection/>
    </xf>
    <xf numFmtId="0" fontId="3" fillId="0" borderId="0" xfId="68" applyFont="1" applyFill="1" applyBorder="1" applyAlignment="1">
      <alignment wrapText="1"/>
      <protection/>
    </xf>
    <xf numFmtId="41" fontId="6" fillId="0" borderId="0" xfId="43" applyFont="1" applyFill="1" applyAlignment="1">
      <alignment horizontal="center" vertical="center"/>
    </xf>
    <xf numFmtId="185" fontId="5" fillId="0" borderId="0" xfId="0" applyNumberFormat="1" applyFont="1" applyAlignment="1">
      <alignment horizontal="center" vertical="center"/>
    </xf>
    <xf numFmtId="41" fontId="5" fillId="0" borderId="0" xfId="43" applyFont="1" applyAlignment="1">
      <alignment horizontal="center" vertical="center"/>
    </xf>
    <xf numFmtId="184" fontId="3" fillId="0" borderId="0" xfId="63" applyNumberFormat="1" applyFont="1" applyFill="1" applyBorder="1" applyAlignment="1">
      <alignment horizontal="right" wrapText="1"/>
      <protection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5" fontId="6" fillId="0" borderId="0" xfId="0" applyNumberFormat="1" applyFont="1" applyBorder="1" applyAlignment="1">
      <alignment/>
    </xf>
    <xf numFmtId="0" fontId="3" fillId="0" borderId="0" xfId="63" applyFont="1" applyFill="1" applyBorder="1" applyAlignment="1">
      <alignment wrapText="1"/>
      <protection/>
    </xf>
    <xf numFmtId="0" fontId="5" fillId="0" borderId="0" xfId="0" applyFont="1" applyFill="1" applyBorder="1" applyAlignment="1">
      <alignment/>
    </xf>
    <xf numFmtId="0" fontId="3" fillId="0" borderId="0" xfId="79" applyFont="1" applyFill="1" applyBorder="1" applyAlignment="1">
      <alignment wrapText="1"/>
      <protection/>
    </xf>
    <xf numFmtId="0" fontId="56" fillId="0" borderId="0" xfId="79" applyFont="1" applyFill="1" applyBorder="1" applyAlignment="1">
      <alignment wrapText="1"/>
      <protection/>
    </xf>
    <xf numFmtId="0" fontId="6" fillId="0" borderId="0" xfId="79" applyFont="1" applyFill="1" applyBorder="1" applyAlignment="1">
      <alignment wrapText="1"/>
      <protection/>
    </xf>
    <xf numFmtId="0" fontId="6" fillId="0" borderId="0" xfId="0" applyFont="1" applyFill="1" applyBorder="1" applyAlignment="1">
      <alignment/>
    </xf>
    <xf numFmtId="4" fontId="3" fillId="0" borderId="0" xfId="72" applyNumberFormat="1" applyFont="1" applyFill="1" applyBorder="1" applyAlignment="1">
      <alignment horizontal="right" wrapText="1"/>
      <protection/>
    </xf>
    <xf numFmtId="4" fontId="5" fillId="0" borderId="0" xfId="0" applyNumberFormat="1" applyFont="1" applyBorder="1" applyAlignment="1">
      <alignment/>
    </xf>
    <xf numFmtId="4" fontId="7" fillId="0" borderId="0" xfId="72" applyNumberFormat="1" applyFont="1" applyFill="1" applyBorder="1" applyAlignment="1">
      <alignment horizontal="right" wrapText="1"/>
      <protection/>
    </xf>
    <xf numFmtId="0" fontId="7" fillId="0" borderId="0" xfId="63" applyFont="1" applyFill="1" applyBorder="1" applyAlignment="1">
      <alignment wrapText="1"/>
      <protection/>
    </xf>
    <xf numFmtId="184" fontId="5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 horizontal="right"/>
    </xf>
    <xf numFmtId="0" fontId="4" fillId="0" borderId="10" xfId="59" applyFont="1" applyFill="1" applyBorder="1" applyAlignment="1">
      <alignment horizontal="center" vertical="center" wrapText="1"/>
      <protection/>
    </xf>
    <xf numFmtId="0" fontId="1" fillId="0" borderId="0" xfId="59" applyAlignment="1">
      <alignment horizontal="center" vertical="center"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43" fontId="5" fillId="0" borderId="0" xfId="42" applyFont="1" applyAlignment="1">
      <alignment vertical="center"/>
    </xf>
    <xf numFmtId="0" fontId="1" fillId="0" borderId="11" xfId="69" applyFont="1" applyFill="1" applyBorder="1" applyAlignment="1">
      <alignment horizontal="center" wrapText="1"/>
      <protection/>
    </xf>
    <xf numFmtId="0" fontId="1" fillId="0" borderId="11" xfId="67" applyFont="1" applyFill="1" applyBorder="1" applyAlignment="1">
      <alignment horizontal="center" vertical="center" wrapText="1"/>
      <protection/>
    </xf>
    <xf numFmtId="0" fontId="1" fillId="0" borderId="0" xfId="63" applyFont="1" applyFill="1" applyBorder="1" applyAlignment="1">
      <alignment horizontal="center" vertical="center" wrapText="1"/>
      <protection/>
    </xf>
    <xf numFmtId="184" fontId="3" fillId="0" borderId="0" xfId="63" applyNumberFormat="1" applyFont="1" applyFill="1" applyBorder="1" applyAlignment="1">
      <alignment horizontal="center" wrapText="1"/>
      <protection/>
    </xf>
    <xf numFmtId="3" fontId="3" fillId="0" borderId="0" xfId="68" applyNumberFormat="1" applyFont="1" applyFill="1" applyBorder="1" applyAlignment="1">
      <alignment horizontal="center" wrapText="1"/>
      <protection/>
    </xf>
    <xf numFmtId="3" fontId="5" fillId="0" borderId="0" xfId="0" applyNumberFormat="1" applyFont="1" applyBorder="1" applyAlignment="1">
      <alignment horizontal="center"/>
    </xf>
    <xf numFmtId="3" fontId="4" fillId="0" borderId="10" xfId="57" applyNumberFormat="1" applyFont="1" applyFill="1" applyBorder="1" applyAlignment="1">
      <alignment horizontal="center" wrapText="1"/>
      <protection/>
    </xf>
    <xf numFmtId="3" fontId="1" fillId="0" borderId="0" xfId="57" applyNumberFormat="1" applyAlignment="1">
      <alignment horizontal="center"/>
      <protection/>
    </xf>
    <xf numFmtId="3" fontId="3" fillId="0" borderId="10" xfId="67" applyNumberFormat="1" applyFont="1" applyFill="1" applyBorder="1" applyAlignment="1">
      <alignment horizontal="center" vertical="center" wrapText="1"/>
      <protection/>
    </xf>
    <xf numFmtId="4" fontId="6" fillId="0" borderId="0" xfId="0" applyNumberFormat="1" applyFont="1" applyAlignment="1">
      <alignment horizontal="center" vertical="center"/>
    </xf>
    <xf numFmtId="0" fontId="7" fillId="0" borderId="0" xfId="73" applyFont="1" applyFill="1" applyBorder="1" applyAlignment="1">
      <alignment horizontal="left" vertical="center"/>
      <protection/>
    </xf>
    <xf numFmtId="0" fontId="7" fillId="34" borderId="0" xfId="71" applyFont="1" applyFill="1" applyBorder="1" applyAlignment="1">
      <alignment horizontal="center" vertical="center" wrapText="1"/>
      <protection/>
    </xf>
    <xf numFmtId="0" fontId="7" fillId="34" borderId="0" xfId="68" applyFont="1" applyFill="1" applyBorder="1" applyAlignment="1">
      <alignment horizontal="center" vertical="center"/>
      <protection/>
    </xf>
    <xf numFmtId="0" fontId="7" fillId="0" borderId="0" xfId="68" applyFont="1" applyFill="1" applyBorder="1" applyAlignment="1">
      <alignment horizontal="center" vertical="center"/>
      <protection/>
    </xf>
    <xf numFmtId="0" fontId="1" fillId="0" borderId="0" xfId="69" applyFont="1" applyFill="1" applyBorder="1" applyAlignment="1">
      <alignment horizont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0" xfId="75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1" fillId="0" borderId="0" xfId="67" applyFont="1" applyFill="1" applyBorder="1" applyAlignment="1">
      <alignment horizontal="center" vertical="center" wrapText="1"/>
      <protection/>
    </xf>
    <xf numFmtId="0" fontId="3" fillId="0" borderId="0" xfId="68" applyFont="1" applyFill="1" applyBorder="1" applyAlignment="1">
      <alignment horizontal="center" vertical="center" wrapText="1"/>
      <protection/>
    </xf>
    <xf numFmtId="0" fontId="3" fillId="0" borderId="0" xfId="67" applyFont="1" applyFill="1" applyBorder="1" applyAlignment="1">
      <alignment horizontal="left" vertical="center" wrapText="1"/>
      <protection/>
    </xf>
    <xf numFmtId="2" fontId="3" fillId="0" borderId="0" xfId="75" applyNumberFormat="1" applyFont="1" applyFill="1" applyBorder="1" applyAlignment="1">
      <alignment horizontal="center" vertical="center"/>
      <protection/>
    </xf>
    <xf numFmtId="2" fontId="3" fillId="0" borderId="0" xfId="61" applyNumberFormat="1" applyFont="1" applyFill="1" applyBorder="1" applyAlignment="1">
      <alignment horizontal="center" vertical="center" wrapText="1"/>
      <protection/>
    </xf>
    <xf numFmtId="2" fontId="6" fillId="0" borderId="0" xfId="0" applyNumberFormat="1" applyFont="1" applyFill="1" applyBorder="1" applyAlignment="1">
      <alignment horizontal="center" vertical="center"/>
    </xf>
    <xf numFmtId="2" fontId="3" fillId="0" borderId="0" xfId="61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7" fillId="34" borderId="0" xfId="68" applyFont="1" applyFill="1" applyBorder="1" applyAlignment="1">
      <alignment horizontal="left" vertical="center"/>
      <protection/>
    </xf>
    <xf numFmtId="0" fontId="5" fillId="35" borderId="0" xfId="0" applyFont="1" applyFill="1" applyAlignment="1">
      <alignment horizontal="center" vertical="center"/>
    </xf>
    <xf numFmtId="0" fontId="7" fillId="34" borderId="0" xfId="63" applyFont="1" applyFill="1" applyBorder="1" applyAlignment="1">
      <alignment horizontal="left" vertical="center"/>
      <protection/>
    </xf>
    <xf numFmtId="0" fontId="7" fillId="34" borderId="0" xfId="63" applyFont="1" applyFill="1" applyBorder="1" applyAlignment="1">
      <alignment horizontal="center" vertical="center"/>
      <protection/>
    </xf>
    <xf numFmtId="0" fontId="7" fillId="34" borderId="0" xfId="72" applyFont="1" applyFill="1" applyBorder="1" applyAlignment="1">
      <alignment horizontal="left" vertical="center"/>
      <protection/>
    </xf>
    <xf numFmtId="0" fontId="7" fillId="34" borderId="0" xfId="72" applyFont="1" applyFill="1" applyBorder="1" applyAlignment="1">
      <alignment horizontal="center" vertical="center" wrapText="1"/>
      <protection/>
    </xf>
    <xf numFmtId="0" fontId="7" fillId="34" borderId="0" xfId="72" applyFont="1" applyFill="1" applyBorder="1" applyAlignment="1">
      <alignment horizontal="center" vertical="center"/>
      <protection/>
    </xf>
    <xf numFmtId="0" fontId="12" fillId="34" borderId="0" xfId="71" applyFont="1" applyFill="1" applyBorder="1" applyAlignment="1">
      <alignment horizontal="center" vertical="center" wrapText="1"/>
      <protection/>
    </xf>
    <xf numFmtId="0" fontId="12" fillId="34" borderId="0" xfId="68" applyFont="1" applyFill="1" applyBorder="1" applyAlignment="1">
      <alignment horizontal="left" vertical="center"/>
      <protection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 wrapText="1"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 wrapText="1"/>
    </xf>
    <xf numFmtId="0" fontId="48" fillId="0" borderId="0" xfId="53" applyAlignment="1">
      <alignment horizontal="center" vertical="top" wrapText="1"/>
    </xf>
    <xf numFmtId="0" fontId="48" fillId="0" borderId="0" xfId="53" applyAlignment="1">
      <alignment horizontal="left" vertical="top"/>
    </xf>
    <xf numFmtId="0" fontId="48" fillId="0" borderId="0" xfId="53" applyAlignment="1">
      <alignment horizontal="center" wrapText="1"/>
    </xf>
    <xf numFmtId="0" fontId="48" fillId="0" borderId="0" xfId="53" applyAlignment="1">
      <alignment/>
    </xf>
    <xf numFmtId="2" fontId="48" fillId="0" borderId="0" xfId="53" applyNumberFormat="1" applyAlignment="1">
      <alignment horizontal="center" wrapText="1"/>
    </xf>
    <xf numFmtId="0" fontId="61" fillId="0" borderId="0" xfId="0" applyFont="1" applyAlignment="1">
      <alignment horizontal="center" vertical="center"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" xfId="57"/>
    <cellStyle name="Normal_AGRI" xfId="58"/>
    <cellStyle name="Normal_C" xfId="59"/>
    <cellStyle name="Normal_COMM" xfId="60"/>
    <cellStyle name="Normal_DEVLAND" xfId="61"/>
    <cellStyle name="Normal_INDS" xfId="62"/>
    <cellStyle name="Normal_Jadual 1" xfId="63"/>
    <cellStyle name="Normal_Jadual 11" xfId="64"/>
    <cellStyle name="Normal_Jadual 5" xfId="65"/>
    <cellStyle name="Normal_Jadual 9" xfId="66"/>
    <cellStyle name="Normal_RESD" xfId="67"/>
    <cellStyle name="Normal_Sheet1" xfId="68"/>
    <cellStyle name="Normal_Sheet1_1" xfId="69"/>
    <cellStyle name="Normal_Sheet11" xfId="70"/>
    <cellStyle name="Normal_Sheet12" xfId="71"/>
    <cellStyle name="Normal_Sheet2" xfId="72"/>
    <cellStyle name="Normal_Sheet4" xfId="73"/>
    <cellStyle name="Normal_Sheet5_1" xfId="74"/>
    <cellStyle name="Normal_Sheet6" xfId="75"/>
    <cellStyle name="Normal_Sheet7" xfId="76"/>
    <cellStyle name="Normal_Sheet8" xfId="77"/>
    <cellStyle name="Normal_Sheet9" xfId="78"/>
    <cellStyle name="Normal_Tab 7" xfId="79"/>
    <cellStyle name="Normal_TOTAL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11</xdr:col>
      <xdr:colOff>409575</xdr:colOff>
      <xdr:row>71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7115175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25">
      <selection activeCell="D12" sqref="D1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L46"/>
  <sheetViews>
    <sheetView zoomScale="77" zoomScaleNormal="77" zoomScalePageLayoutView="0" workbookViewId="0" topLeftCell="A1">
      <selection activeCell="B6" sqref="B6:C6"/>
    </sheetView>
  </sheetViews>
  <sheetFormatPr defaultColWidth="9.140625" defaultRowHeight="14.25" customHeight="1"/>
  <cols>
    <col min="1" max="1" width="9.140625" style="5" customWidth="1"/>
    <col min="2" max="2" width="32.57421875" style="4" bestFit="1" customWidth="1"/>
    <col min="3" max="3" width="12.140625" style="4" bestFit="1" customWidth="1"/>
    <col min="4" max="11" width="15.00390625" style="5" customWidth="1"/>
    <col min="12" max="16384" width="9.140625" style="5" customWidth="1"/>
  </cols>
  <sheetData>
    <row r="3" ht="14.25" customHeight="1">
      <c r="B3" s="3" t="s">
        <v>77</v>
      </c>
    </row>
    <row r="4" ht="14.25" customHeight="1">
      <c r="B4" s="3" t="s">
        <v>54</v>
      </c>
    </row>
    <row r="5" ht="14.25" customHeight="1">
      <c r="B5" s="38" t="s">
        <v>48</v>
      </c>
    </row>
    <row r="6" spans="2:11" s="7" customFormat="1" ht="38.25" customHeight="1">
      <c r="B6" s="148" t="s">
        <v>108</v>
      </c>
      <c r="C6" s="149" t="s">
        <v>107</v>
      </c>
      <c r="D6" s="126" t="s">
        <v>58</v>
      </c>
      <c r="E6" s="126" t="s">
        <v>59</v>
      </c>
      <c r="F6" s="126" t="s">
        <v>60</v>
      </c>
      <c r="G6" s="126" t="s">
        <v>61</v>
      </c>
      <c r="H6" s="126" t="s">
        <v>62</v>
      </c>
      <c r="I6" s="126" t="s">
        <v>63</v>
      </c>
      <c r="J6" s="126" t="s">
        <v>64</v>
      </c>
      <c r="K6" s="126" t="s">
        <v>8</v>
      </c>
    </row>
    <row r="7" spans="2:11" s="29" customFormat="1" ht="14.25" customHeight="1">
      <c r="B7" s="57" t="s">
        <v>9</v>
      </c>
      <c r="C7" s="115" t="s">
        <v>102</v>
      </c>
      <c r="D7" s="58">
        <v>38.56985</v>
      </c>
      <c r="E7" s="59">
        <v>2.481</v>
      </c>
      <c r="F7" s="59">
        <v>0</v>
      </c>
      <c r="G7" s="59">
        <v>0</v>
      </c>
      <c r="H7" s="59">
        <v>0.06</v>
      </c>
      <c r="I7" s="58">
        <v>0</v>
      </c>
      <c r="J7" s="58">
        <v>0</v>
      </c>
      <c r="K7" s="45">
        <f>SUM(D7:J7)</f>
        <v>41.110850000000006</v>
      </c>
    </row>
    <row r="8" spans="2:11" s="29" customFormat="1" ht="14.25" customHeight="1">
      <c r="B8" s="60"/>
      <c r="C8" s="115" t="s">
        <v>103</v>
      </c>
      <c r="D8" s="58">
        <v>120.291518</v>
      </c>
      <c r="E8" s="58">
        <v>0.1125</v>
      </c>
      <c r="F8" s="58">
        <v>0</v>
      </c>
      <c r="G8" s="59">
        <v>0</v>
      </c>
      <c r="H8" s="58">
        <v>0</v>
      </c>
      <c r="I8" s="59">
        <v>2.787</v>
      </c>
      <c r="J8" s="58">
        <v>0</v>
      </c>
      <c r="K8" s="45">
        <f aca="true" t="shared" si="0" ref="K8:K27">SUM(D8:J8)</f>
        <v>123.191018</v>
      </c>
    </row>
    <row r="9" spans="2:11" s="29" customFormat="1" ht="14.25" customHeight="1">
      <c r="B9" s="4"/>
      <c r="C9" s="116" t="s">
        <v>104</v>
      </c>
      <c r="D9" s="58">
        <v>33.424926</v>
      </c>
      <c r="E9" s="58">
        <v>5.554718</v>
      </c>
      <c r="F9" s="58">
        <v>1.437531</v>
      </c>
      <c r="G9" s="58">
        <v>0</v>
      </c>
      <c r="H9" s="59">
        <v>0.006</v>
      </c>
      <c r="I9" s="59">
        <v>0</v>
      </c>
      <c r="J9" s="58">
        <v>0</v>
      </c>
      <c r="K9" s="45">
        <f t="shared" si="0"/>
        <v>40.423175</v>
      </c>
    </row>
    <row r="10" spans="2:11" s="29" customFormat="1" ht="14.25" customHeight="1">
      <c r="B10" s="57" t="s">
        <v>25</v>
      </c>
      <c r="C10" s="46"/>
      <c r="D10" s="58">
        <v>21.26086</v>
      </c>
      <c r="E10" s="59">
        <v>0.715</v>
      </c>
      <c r="F10" s="58">
        <v>0.59</v>
      </c>
      <c r="G10" s="59">
        <v>0</v>
      </c>
      <c r="H10" s="59">
        <v>1.88324</v>
      </c>
      <c r="I10" s="59">
        <v>0</v>
      </c>
      <c r="J10" s="58">
        <v>0</v>
      </c>
      <c r="K10" s="45">
        <f t="shared" si="0"/>
        <v>24.4491</v>
      </c>
    </row>
    <row r="11" spans="2:11" s="29" customFormat="1" ht="14.25" customHeight="1">
      <c r="B11" s="57"/>
      <c r="C11" s="46"/>
      <c r="D11" s="58">
        <v>29.657768</v>
      </c>
      <c r="E11" s="58">
        <v>0.355</v>
      </c>
      <c r="F11" s="58">
        <v>0.3</v>
      </c>
      <c r="G11" s="59">
        <v>0</v>
      </c>
      <c r="H11" s="58">
        <v>0.86</v>
      </c>
      <c r="I11" s="59">
        <v>0</v>
      </c>
      <c r="J11" s="58">
        <v>0</v>
      </c>
      <c r="K11" s="45">
        <f t="shared" si="0"/>
        <v>31.172768</v>
      </c>
    </row>
    <row r="12" spans="2:11" s="29" customFormat="1" ht="14.25" customHeight="1">
      <c r="B12" s="57"/>
      <c r="C12" s="46"/>
      <c r="D12" s="58">
        <v>23.178</v>
      </c>
      <c r="E12" s="59">
        <v>0.575</v>
      </c>
      <c r="F12" s="59">
        <v>0.21</v>
      </c>
      <c r="G12" s="59">
        <v>0</v>
      </c>
      <c r="H12" s="59">
        <v>0</v>
      </c>
      <c r="I12" s="59">
        <v>0</v>
      </c>
      <c r="J12" s="58">
        <v>0</v>
      </c>
      <c r="K12" s="45">
        <f t="shared" si="0"/>
        <v>23.963</v>
      </c>
    </row>
    <row r="13" spans="2:11" s="29" customFormat="1" ht="14.25" customHeight="1">
      <c r="B13" s="57" t="s">
        <v>26</v>
      </c>
      <c r="C13" s="46"/>
      <c r="D13" s="58">
        <v>38.770442</v>
      </c>
      <c r="E13" s="59">
        <v>0</v>
      </c>
      <c r="F13" s="59">
        <v>0</v>
      </c>
      <c r="G13" s="59">
        <v>0</v>
      </c>
      <c r="H13" s="59">
        <v>3.72355</v>
      </c>
      <c r="I13" s="59">
        <v>0</v>
      </c>
      <c r="J13" s="58">
        <v>0</v>
      </c>
      <c r="K13" s="45">
        <f t="shared" si="0"/>
        <v>42.493992000000006</v>
      </c>
    </row>
    <row r="14" spans="2:11" s="29" customFormat="1" ht="14.25" customHeight="1">
      <c r="B14" s="57"/>
      <c r="C14" s="46"/>
      <c r="D14" s="58">
        <v>41.818936</v>
      </c>
      <c r="E14" s="59">
        <v>0.45</v>
      </c>
      <c r="F14" s="59">
        <v>0</v>
      </c>
      <c r="G14" s="59">
        <v>0</v>
      </c>
      <c r="H14" s="58">
        <v>0</v>
      </c>
      <c r="I14" s="59">
        <v>0</v>
      </c>
      <c r="J14" s="58">
        <v>0</v>
      </c>
      <c r="K14" s="45">
        <f t="shared" si="0"/>
        <v>42.268936000000004</v>
      </c>
    </row>
    <row r="15" spans="2:11" s="29" customFormat="1" ht="14.25" customHeight="1">
      <c r="B15" s="57"/>
      <c r="C15" s="46"/>
      <c r="D15" s="58">
        <v>52.720656</v>
      </c>
      <c r="E15" s="59">
        <v>0</v>
      </c>
      <c r="F15" s="59">
        <v>0</v>
      </c>
      <c r="G15" s="59">
        <v>0</v>
      </c>
      <c r="H15" s="58">
        <v>0.355</v>
      </c>
      <c r="I15" s="58">
        <v>0</v>
      </c>
      <c r="J15" s="58">
        <v>0</v>
      </c>
      <c r="K15" s="45">
        <f t="shared" si="0"/>
        <v>53.075655999999995</v>
      </c>
    </row>
    <row r="16" spans="2:11" s="29" customFormat="1" ht="14.25" customHeight="1">
      <c r="B16" s="57" t="s">
        <v>27</v>
      </c>
      <c r="C16" s="46"/>
      <c r="D16" s="58">
        <v>11.2</v>
      </c>
      <c r="E16" s="59">
        <v>0</v>
      </c>
      <c r="F16" s="59">
        <v>0</v>
      </c>
      <c r="G16" s="59">
        <v>0</v>
      </c>
      <c r="H16" s="58">
        <v>0</v>
      </c>
      <c r="I16" s="58">
        <v>0</v>
      </c>
      <c r="J16" s="58">
        <v>0</v>
      </c>
      <c r="K16" s="45">
        <f t="shared" si="0"/>
        <v>11.2</v>
      </c>
    </row>
    <row r="17" spans="2:11" s="29" customFormat="1" ht="14.25" customHeight="1">
      <c r="B17" s="57"/>
      <c r="C17" s="46"/>
      <c r="D17" s="58">
        <v>45.73</v>
      </c>
      <c r="E17" s="58">
        <v>0</v>
      </c>
      <c r="F17" s="58">
        <v>0</v>
      </c>
      <c r="G17" s="58">
        <v>0</v>
      </c>
      <c r="H17" s="59">
        <v>0</v>
      </c>
      <c r="I17" s="59">
        <v>0</v>
      </c>
      <c r="J17" s="58">
        <v>0</v>
      </c>
      <c r="K17" s="45">
        <f t="shared" si="0"/>
        <v>45.73</v>
      </c>
    </row>
    <row r="18" spans="2:11" s="29" customFormat="1" ht="14.25" customHeight="1">
      <c r="B18" s="4"/>
      <c r="C18" s="46"/>
      <c r="D18" s="58">
        <v>25.960216</v>
      </c>
      <c r="E18" s="59">
        <v>0.68</v>
      </c>
      <c r="F18" s="59">
        <v>1</v>
      </c>
      <c r="G18" s="59">
        <v>0</v>
      </c>
      <c r="H18" s="58">
        <v>0</v>
      </c>
      <c r="I18" s="59">
        <v>0</v>
      </c>
      <c r="J18" s="58">
        <v>0</v>
      </c>
      <c r="K18" s="45">
        <f t="shared" si="0"/>
        <v>27.640216</v>
      </c>
    </row>
    <row r="19" spans="2:11" s="29" customFormat="1" ht="14.25" customHeight="1">
      <c r="B19" s="57" t="s">
        <v>86</v>
      </c>
      <c r="C19" s="46"/>
      <c r="D19" s="58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8">
        <v>0</v>
      </c>
      <c r="K19" s="45">
        <f t="shared" si="0"/>
        <v>0</v>
      </c>
    </row>
    <row r="20" spans="2:11" s="29" customFormat="1" ht="14.25" customHeight="1">
      <c r="B20" s="57"/>
      <c r="C20" s="46"/>
      <c r="D20" s="58">
        <v>16.208651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8">
        <v>0</v>
      </c>
      <c r="K20" s="45">
        <f t="shared" si="0"/>
        <v>16.208651</v>
      </c>
    </row>
    <row r="21" spans="2:11" s="29" customFormat="1" ht="14.25" customHeight="1">
      <c r="B21" s="57"/>
      <c r="C21" s="46"/>
      <c r="D21" s="58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8">
        <v>0</v>
      </c>
      <c r="K21" s="45">
        <f t="shared" si="0"/>
        <v>0</v>
      </c>
    </row>
    <row r="22" spans="2:11" s="29" customFormat="1" ht="14.25" customHeight="1">
      <c r="B22" s="57" t="s">
        <v>85</v>
      </c>
      <c r="C22" s="46"/>
      <c r="D22" s="58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8">
        <v>0</v>
      </c>
      <c r="K22" s="45">
        <f t="shared" si="0"/>
        <v>0</v>
      </c>
    </row>
    <row r="23" spans="2:11" s="29" customFormat="1" ht="14.25" customHeight="1">
      <c r="B23" s="57"/>
      <c r="C23" s="46"/>
      <c r="D23" s="59">
        <v>0</v>
      </c>
      <c r="E23" s="59">
        <v>0</v>
      </c>
      <c r="F23" s="58">
        <v>0</v>
      </c>
      <c r="G23" s="59">
        <v>0</v>
      </c>
      <c r="H23" s="59">
        <v>0</v>
      </c>
      <c r="I23" s="59">
        <v>0</v>
      </c>
      <c r="J23" s="58">
        <v>0</v>
      </c>
      <c r="K23" s="45">
        <f t="shared" si="0"/>
        <v>0</v>
      </c>
    </row>
    <row r="24" spans="2:11" s="29" customFormat="1" ht="14.25" customHeight="1">
      <c r="B24" s="28"/>
      <c r="C24" s="46"/>
      <c r="D24" s="58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8">
        <v>0</v>
      </c>
      <c r="K24" s="45">
        <f t="shared" si="0"/>
        <v>0</v>
      </c>
    </row>
    <row r="25" spans="2:11" s="29" customFormat="1" ht="14.25" customHeight="1">
      <c r="B25" s="57" t="s">
        <v>6</v>
      </c>
      <c r="C25" s="46"/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58">
        <v>0</v>
      </c>
      <c r="K25" s="45">
        <f t="shared" si="0"/>
        <v>0</v>
      </c>
    </row>
    <row r="26" spans="2:11" s="29" customFormat="1" ht="14.25" customHeight="1">
      <c r="B26" s="28"/>
      <c r="C26" s="46"/>
      <c r="D26" s="61">
        <v>4.1</v>
      </c>
      <c r="E26" s="61">
        <v>0</v>
      </c>
      <c r="F26" s="61">
        <v>0.237</v>
      </c>
      <c r="G26" s="61">
        <v>0</v>
      </c>
      <c r="H26" s="61">
        <v>0.9</v>
      </c>
      <c r="I26" s="61">
        <v>0</v>
      </c>
      <c r="J26" s="58">
        <v>0</v>
      </c>
      <c r="K26" s="45">
        <f t="shared" si="0"/>
        <v>5.237</v>
      </c>
    </row>
    <row r="27" spans="2:11" s="29" customFormat="1" ht="14.25" customHeight="1">
      <c r="B27" s="28"/>
      <c r="C27" s="46"/>
      <c r="D27" s="61">
        <v>10.918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58">
        <v>0</v>
      </c>
      <c r="K27" s="45">
        <f t="shared" si="0"/>
        <v>10.918</v>
      </c>
    </row>
    <row r="28" spans="2:12" ht="14.25" customHeight="1">
      <c r="B28" s="62" t="s">
        <v>8</v>
      </c>
      <c r="C28" s="49"/>
      <c r="D28" s="50">
        <f>D7+D10+D13+D16+D19+D22+D25</f>
        <v>109.80115200000002</v>
      </c>
      <c r="E28" s="50">
        <f aca="true" t="shared" si="1" ref="E28:K28">E7+E10+E13+E16+E19+E22+E25</f>
        <v>3.1959999999999997</v>
      </c>
      <c r="F28" s="50">
        <f t="shared" si="1"/>
        <v>0.59</v>
      </c>
      <c r="G28" s="50">
        <f t="shared" si="1"/>
        <v>0</v>
      </c>
      <c r="H28" s="50">
        <f t="shared" si="1"/>
        <v>5.66679</v>
      </c>
      <c r="I28" s="50">
        <f t="shared" si="1"/>
        <v>0</v>
      </c>
      <c r="J28" s="50">
        <f t="shared" si="1"/>
        <v>0</v>
      </c>
      <c r="K28" s="50">
        <f t="shared" si="1"/>
        <v>119.25394200000002</v>
      </c>
      <c r="L28" s="61"/>
    </row>
    <row r="29" spans="2:12" ht="14.25" customHeight="1">
      <c r="B29" s="63"/>
      <c r="C29" s="49"/>
      <c r="D29" s="50">
        <f aca="true" t="shared" si="2" ref="D29:K30">D8+D11+D14+D17+D20+D23+D26</f>
        <v>257.806873</v>
      </c>
      <c r="E29" s="50">
        <f t="shared" si="2"/>
        <v>0.9175</v>
      </c>
      <c r="F29" s="50">
        <f t="shared" si="2"/>
        <v>0.5369999999999999</v>
      </c>
      <c r="G29" s="50">
        <f t="shared" si="2"/>
        <v>0</v>
      </c>
      <c r="H29" s="50">
        <f t="shared" si="2"/>
        <v>1.76</v>
      </c>
      <c r="I29" s="50">
        <f t="shared" si="2"/>
        <v>2.787</v>
      </c>
      <c r="J29" s="50">
        <f t="shared" si="2"/>
        <v>0</v>
      </c>
      <c r="K29" s="50">
        <f t="shared" si="2"/>
        <v>263.808373</v>
      </c>
      <c r="L29" s="61"/>
    </row>
    <row r="30" spans="2:12" ht="14.25" customHeight="1">
      <c r="B30" s="63"/>
      <c r="C30" s="49"/>
      <c r="D30" s="50">
        <f t="shared" si="2"/>
        <v>146.201798</v>
      </c>
      <c r="E30" s="50">
        <f t="shared" si="2"/>
        <v>6.809718</v>
      </c>
      <c r="F30" s="50">
        <f t="shared" si="2"/>
        <v>2.647531</v>
      </c>
      <c r="G30" s="50">
        <f t="shared" si="2"/>
        <v>0</v>
      </c>
      <c r="H30" s="50">
        <f t="shared" si="2"/>
        <v>0.361</v>
      </c>
      <c r="I30" s="50">
        <f t="shared" si="2"/>
        <v>0</v>
      </c>
      <c r="J30" s="50">
        <f t="shared" si="2"/>
        <v>0</v>
      </c>
      <c r="K30" s="50">
        <f t="shared" si="2"/>
        <v>156.020047</v>
      </c>
      <c r="L30" s="61"/>
    </row>
    <row r="32" ht="14.25" customHeight="1">
      <c r="B32" s="14" t="s">
        <v>100</v>
      </c>
    </row>
    <row r="38" ht="14.25" customHeight="1">
      <c r="C38" s="49"/>
    </row>
    <row r="39" ht="14.25" customHeight="1">
      <c r="C39" s="49"/>
    </row>
    <row r="40" ht="14.25" customHeight="1">
      <c r="C40" s="49"/>
    </row>
    <row r="42" ht="14.25" customHeight="1">
      <c r="C42" s="1"/>
    </row>
    <row r="43" ht="14.25" customHeight="1">
      <c r="C43" s="1"/>
    </row>
    <row r="44" ht="14.25" customHeight="1">
      <c r="C44" s="1"/>
    </row>
    <row r="45" ht="14.25" customHeight="1">
      <c r="C45" s="46"/>
    </row>
    <row r="46" ht="14.25" customHeight="1">
      <c r="C46" s="51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K51"/>
  <sheetViews>
    <sheetView zoomScale="77" zoomScaleNormal="77" zoomScalePageLayoutView="0" workbookViewId="0" topLeftCell="A1">
      <selection activeCell="B6" sqref="B6:C6"/>
    </sheetView>
  </sheetViews>
  <sheetFormatPr defaultColWidth="9.140625" defaultRowHeight="14.25" customHeight="1"/>
  <cols>
    <col min="1" max="1" width="9.140625" style="5" customWidth="1"/>
    <col min="2" max="2" width="21.421875" style="4" customWidth="1"/>
    <col min="3" max="3" width="12.140625" style="4" bestFit="1" customWidth="1"/>
    <col min="4" max="11" width="13.28125" style="5" customWidth="1"/>
    <col min="12" max="16384" width="9.140625" style="5" customWidth="1"/>
  </cols>
  <sheetData>
    <row r="3" ht="14.25" customHeight="1">
      <c r="B3" s="3" t="s">
        <v>76</v>
      </c>
    </row>
    <row r="4" ht="14.25" customHeight="1">
      <c r="B4" s="3" t="s">
        <v>55</v>
      </c>
    </row>
    <row r="6" spans="2:11" s="7" customFormat="1" ht="47.25" customHeight="1">
      <c r="B6" s="148" t="s">
        <v>108</v>
      </c>
      <c r="C6" s="149" t="s">
        <v>107</v>
      </c>
      <c r="D6" s="126" t="s">
        <v>58</v>
      </c>
      <c r="E6" s="126" t="s">
        <v>59</v>
      </c>
      <c r="F6" s="126" t="s">
        <v>60</v>
      </c>
      <c r="G6" s="126" t="s">
        <v>61</v>
      </c>
      <c r="H6" s="126" t="s">
        <v>62</v>
      </c>
      <c r="I6" s="126" t="s">
        <v>63</v>
      </c>
      <c r="J6" s="126" t="s">
        <v>64</v>
      </c>
      <c r="K6" s="126" t="s">
        <v>8</v>
      </c>
    </row>
    <row r="7" spans="2:11" s="29" customFormat="1" ht="14.25" customHeight="1">
      <c r="B7" s="31" t="s">
        <v>28</v>
      </c>
      <c r="C7" s="115" t="s">
        <v>102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3">
        <v>0</v>
      </c>
      <c r="K7" s="30">
        <f>SUM(D7:J7)</f>
        <v>0</v>
      </c>
    </row>
    <row r="8" spans="2:11" s="29" customFormat="1" ht="14.25" customHeight="1">
      <c r="B8" s="35"/>
      <c r="C8" s="115" t="s">
        <v>103</v>
      </c>
      <c r="D8" s="52">
        <v>0</v>
      </c>
      <c r="E8" s="52">
        <v>0</v>
      </c>
      <c r="F8" s="53">
        <v>0</v>
      </c>
      <c r="G8" s="53">
        <v>0</v>
      </c>
      <c r="H8" s="52">
        <v>0</v>
      </c>
      <c r="I8" s="52">
        <v>0</v>
      </c>
      <c r="J8" s="52">
        <v>0</v>
      </c>
      <c r="K8" s="30">
        <f aca="true" t="shared" si="0" ref="K8:K33">SUM(D8:J8)</f>
        <v>0</v>
      </c>
    </row>
    <row r="9" spans="2:11" s="29" customFormat="1" ht="14.25" customHeight="1">
      <c r="B9" s="4"/>
      <c r="C9" s="116" t="s">
        <v>104</v>
      </c>
      <c r="D9" s="52">
        <v>1</v>
      </c>
      <c r="E9" s="52">
        <v>0</v>
      </c>
      <c r="F9" s="53">
        <v>0</v>
      </c>
      <c r="G9" s="53">
        <v>0</v>
      </c>
      <c r="H9" s="52">
        <v>0</v>
      </c>
      <c r="I9" s="52">
        <v>1</v>
      </c>
      <c r="J9" s="52">
        <v>0</v>
      </c>
      <c r="K9" s="30">
        <f t="shared" si="0"/>
        <v>2</v>
      </c>
    </row>
    <row r="10" spans="2:11" s="29" customFormat="1" ht="14.25" customHeight="1">
      <c r="B10" s="31" t="s">
        <v>29</v>
      </c>
      <c r="C10" s="46"/>
      <c r="D10" s="53">
        <v>172</v>
      </c>
      <c r="E10" s="53">
        <v>57</v>
      </c>
      <c r="F10" s="53">
        <v>64</v>
      </c>
      <c r="G10" s="53">
        <v>186</v>
      </c>
      <c r="H10" s="53">
        <v>80</v>
      </c>
      <c r="I10" s="53">
        <v>198</v>
      </c>
      <c r="J10" s="53">
        <v>104</v>
      </c>
      <c r="K10" s="30">
        <f t="shared" si="0"/>
        <v>861</v>
      </c>
    </row>
    <row r="11" spans="2:11" s="29" customFormat="1" ht="14.25" customHeight="1">
      <c r="B11" s="31"/>
      <c r="C11" s="46"/>
      <c r="D11" s="53">
        <v>103</v>
      </c>
      <c r="E11" s="53">
        <v>33</v>
      </c>
      <c r="F11" s="53">
        <v>59</v>
      </c>
      <c r="G11" s="53">
        <v>119</v>
      </c>
      <c r="H11" s="53">
        <v>35</v>
      </c>
      <c r="I11" s="53">
        <v>153</v>
      </c>
      <c r="J11" s="53">
        <v>59</v>
      </c>
      <c r="K11" s="30">
        <f t="shared" si="0"/>
        <v>561</v>
      </c>
    </row>
    <row r="12" spans="2:11" s="29" customFormat="1" ht="14.25" customHeight="1">
      <c r="B12" s="28"/>
      <c r="C12" s="46"/>
      <c r="D12" s="53">
        <v>103</v>
      </c>
      <c r="E12" s="53">
        <v>34</v>
      </c>
      <c r="F12" s="53">
        <v>67</v>
      </c>
      <c r="G12" s="53">
        <v>181</v>
      </c>
      <c r="H12" s="53">
        <v>55</v>
      </c>
      <c r="I12" s="53">
        <v>190</v>
      </c>
      <c r="J12" s="53">
        <v>61</v>
      </c>
      <c r="K12" s="30">
        <f t="shared" si="0"/>
        <v>691</v>
      </c>
    </row>
    <row r="13" spans="2:11" s="29" customFormat="1" ht="14.25" customHeight="1">
      <c r="B13" s="31" t="s">
        <v>30</v>
      </c>
      <c r="C13" s="46"/>
      <c r="D13" s="53">
        <v>9</v>
      </c>
      <c r="E13" s="53">
        <v>5</v>
      </c>
      <c r="F13" s="53">
        <v>13</v>
      </c>
      <c r="G13" s="53">
        <v>17</v>
      </c>
      <c r="H13" s="53">
        <v>38</v>
      </c>
      <c r="I13" s="53">
        <v>45</v>
      </c>
      <c r="J13" s="53">
        <v>50</v>
      </c>
      <c r="K13" s="30">
        <f t="shared" si="0"/>
        <v>177</v>
      </c>
    </row>
    <row r="14" spans="2:11" s="29" customFormat="1" ht="14.25" customHeight="1">
      <c r="B14" s="31"/>
      <c r="C14" s="46"/>
      <c r="D14" s="53">
        <v>14</v>
      </c>
      <c r="E14" s="53">
        <v>5</v>
      </c>
      <c r="F14" s="53">
        <v>20</v>
      </c>
      <c r="G14" s="53">
        <v>5</v>
      </c>
      <c r="H14" s="53">
        <v>34</v>
      </c>
      <c r="I14" s="53">
        <v>36</v>
      </c>
      <c r="J14" s="53">
        <v>45</v>
      </c>
      <c r="K14" s="30">
        <f t="shared" si="0"/>
        <v>159</v>
      </c>
    </row>
    <row r="15" spans="2:11" s="29" customFormat="1" ht="14.25" customHeight="1">
      <c r="B15" s="28"/>
      <c r="C15" s="46"/>
      <c r="D15" s="53">
        <v>13</v>
      </c>
      <c r="E15" s="53">
        <v>2</v>
      </c>
      <c r="F15" s="53">
        <v>12</v>
      </c>
      <c r="G15" s="53">
        <v>15</v>
      </c>
      <c r="H15" s="53">
        <v>43</v>
      </c>
      <c r="I15" s="53">
        <v>51</v>
      </c>
      <c r="J15" s="53">
        <v>47</v>
      </c>
      <c r="K15" s="30">
        <f t="shared" si="0"/>
        <v>183</v>
      </c>
    </row>
    <row r="16" spans="2:11" s="29" customFormat="1" ht="14.25" customHeight="1">
      <c r="B16" s="31" t="s">
        <v>31</v>
      </c>
      <c r="C16" s="46"/>
      <c r="D16" s="53">
        <v>3</v>
      </c>
      <c r="E16" s="53">
        <v>25</v>
      </c>
      <c r="F16" s="53">
        <v>13</v>
      </c>
      <c r="G16" s="53">
        <v>13</v>
      </c>
      <c r="H16" s="53">
        <v>46</v>
      </c>
      <c r="I16" s="53">
        <v>16</v>
      </c>
      <c r="J16" s="53">
        <v>11</v>
      </c>
      <c r="K16" s="30">
        <f t="shared" si="0"/>
        <v>127</v>
      </c>
    </row>
    <row r="17" spans="2:11" s="29" customFormat="1" ht="14.25" customHeight="1">
      <c r="B17" s="31"/>
      <c r="C17" s="46"/>
      <c r="D17" s="53">
        <v>0</v>
      </c>
      <c r="E17" s="53">
        <v>72</v>
      </c>
      <c r="F17" s="53">
        <v>10</v>
      </c>
      <c r="G17" s="53">
        <v>9</v>
      </c>
      <c r="H17" s="53">
        <v>32</v>
      </c>
      <c r="I17" s="53">
        <v>12</v>
      </c>
      <c r="J17" s="53">
        <v>20</v>
      </c>
      <c r="K17" s="30">
        <f t="shared" si="0"/>
        <v>155</v>
      </c>
    </row>
    <row r="18" spans="2:11" s="29" customFormat="1" ht="14.25" customHeight="1">
      <c r="B18" s="31"/>
      <c r="C18" s="46"/>
      <c r="D18" s="53">
        <v>4</v>
      </c>
      <c r="E18" s="53">
        <v>22</v>
      </c>
      <c r="F18" s="53">
        <v>27</v>
      </c>
      <c r="G18" s="53">
        <v>7</v>
      </c>
      <c r="H18" s="53">
        <v>34</v>
      </c>
      <c r="I18" s="53">
        <v>12</v>
      </c>
      <c r="J18" s="53">
        <v>15</v>
      </c>
      <c r="K18" s="30">
        <f t="shared" si="0"/>
        <v>121</v>
      </c>
    </row>
    <row r="19" spans="2:11" s="29" customFormat="1" ht="14.25" customHeight="1">
      <c r="B19" s="31" t="s">
        <v>32</v>
      </c>
      <c r="C19" s="46"/>
      <c r="D19" s="52">
        <v>2</v>
      </c>
      <c r="E19" s="52">
        <v>0</v>
      </c>
      <c r="F19" s="53">
        <v>1</v>
      </c>
      <c r="G19" s="53">
        <v>0</v>
      </c>
      <c r="H19" s="53">
        <v>2</v>
      </c>
      <c r="I19" s="53">
        <v>5</v>
      </c>
      <c r="J19" s="52">
        <v>5</v>
      </c>
      <c r="K19" s="30">
        <f t="shared" si="0"/>
        <v>15</v>
      </c>
    </row>
    <row r="20" spans="2:11" s="29" customFormat="1" ht="14.25" customHeight="1">
      <c r="B20" s="31"/>
      <c r="C20" s="46"/>
      <c r="D20" s="52">
        <v>2</v>
      </c>
      <c r="E20" s="52">
        <v>1</v>
      </c>
      <c r="F20" s="52">
        <v>1</v>
      </c>
      <c r="G20" s="52">
        <v>0</v>
      </c>
      <c r="H20" s="53">
        <v>0</v>
      </c>
      <c r="I20" s="53">
        <v>0</v>
      </c>
      <c r="J20" s="53">
        <v>3</v>
      </c>
      <c r="K20" s="30">
        <f t="shared" si="0"/>
        <v>7</v>
      </c>
    </row>
    <row r="21" spans="2:11" s="29" customFormat="1" ht="14.25" customHeight="1">
      <c r="B21" s="28"/>
      <c r="C21" s="46"/>
      <c r="D21" s="52">
        <v>4</v>
      </c>
      <c r="E21" s="52">
        <v>0</v>
      </c>
      <c r="F21" s="53">
        <v>2</v>
      </c>
      <c r="G21" s="52">
        <v>3</v>
      </c>
      <c r="H21" s="53">
        <v>2</v>
      </c>
      <c r="I21" s="53">
        <v>0</v>
      </c>
      <c r="J21" s="53">
        <v>4</v>
      </c>
      <c r="K21" s="30">
        <f t="shared" si="0"/>
        <v>15</v>
      </c>
    </row>
    <row r="22" spans="2:11" s="29" customFormat="1" ht="14.25" customHeight="1">
      <c r="B22" s="31" t="s">
        <v>33</v>
      </c>
      <c r="C22" s="46"/>
      <c r="D22" s="53">
        <v>9</v>
      </c>
      <c r="E22" s="53">
        <v>3</v>
      </c>
      <c r="F22" s="53">
        <v>1</v>
      </c>
      <c r="G22" s="53">
        <v>2</v>
      </c>
      <c r="H22" s="53">
        <v>1</v>
      </c>
      <c r="I22" s="53">
        <v>10</v>
      </c>
      <c r="J22" s="53">
        <v>8</v>
      </c>
      <c r="K22" s="30">
        <f t="shared" si="0"/>
        <v>34</v>
      </c>
    </row>
    <row r="23" spans="2:11" s="29" customFormat="1" ht="14.25" customHeight="1">
      <c r="B23" s="31"/>
      <c r="C23" s="46"/>
      <c r="D23" s="53">
        <v>12</v>
      </c>
      <c r="E23" s="52">
        <v>0</v>
      </c>
      <c r="F23" s="52">
        <v>2</v>
      </c>
      <c r="G23" s="53">
        <v>1</v>
      </c>
      <c r="H23" s="53">
        <v>2</v>
      </c>
      <c r="I23" s="53">
        <v>0</v>
      </c>
      <c r="J23" s="53">
        <v>14</v>
      </c>
      <c r="K23" s="30">
        <f t="shared" si="0"/>
        <v>31</v>
      </c>
    </row>
    <row r="24" spans="2:11" s="29" customFormat="1" ht="14.25" customHeight="1">
      <c r="B24" s="31"/>
      <c r="C24" s="46"/>
      <c r="D24" s="53">
        <v>7</v>
      </c>
      <c r="E24" s="53">
        <v>0</v>
      </c>
      <c r="F24" s="53">
        <v>4</v>
      </c>
      <c r="G24" s="53">
        <v>2</v>
      </c>
      <c r="H24" s="52">
        <v>2</v>
      </c>
      <c r="I24" s="53">
        <v>6</v>
      </c>
      <c r="J24" s="53">
        <v>7</v>
      </c>
      <c r="K24" s="30">
        <f t="shared" si="0"/>
        <v>28</v>
      </c>
    </row>
    <row r="25" spans="2:11" s="29" customFormat="1" ht="14.25" customHeight="1">
      <c r="B25" s="31" t="s">
        <v>34</v>
      </c>
      <c r="C25" s="46"/>
      <c r="D25" s="53">
        <v>8</v>
      </c>
      <c r="E25" s="52">
        <v>1</v>
      </c>
      <c r="F25" s="53">
        <v>0</v>
      </c>
      <c r="G25" s="52">
        <v>0</v>
      </c>
      <c r="H25" s="53">
        <v>1</v>
      </c>
      <c r="I25" s="52">
        <v>3</v>
      </c>
      <c r="J25" s="53">
        <v>6</v>
      </c>
      <c r="K25" s="30">
        <f t="shared" si="0"/>
        <v>19</v>
      </c>
    </row>
    <row r="26" spans="2:11" s="29" customFormat="1" ht="14.25" customHeight="1">
      <c r="B26" s="31"/>
      <c r="C26" s="46"/>
      <c r="D26" s="53">
        <v>4</v>
      </c>
      <c r="E26" s="52">
        <v>2</v>
      </c>
      <c r="F26" s="53">
        <v>5</v>
      </c>
      <c r="G26" s="52">
        <v>0</v>
      </c>
      <c r="H26" s="52">
        <v>4</v>
      </c>
      <c r="I26" s="53">
        <v>4</v>
      </c>
      <c r="J26" s="53">
        <v>8</v>
      </c>
      <c r="K26" s="30">
        <f t="shared" si="0"/>
        <v>27</v>
      </c>
    </row>
    <row r="27" spans="2:11" s="29" customFormat="1" ht="14.25" customHeight="1">
      <c r="B27" s="31"/>
      <c r="C27" s="46"/>
      <c r="D27" s="53">
        <v>0</v>
      </c>
      <c r="E27" s="52">
        <v>0</v>
      </c>
      <c r="F27" s="53">
        <v>0</v>
      </c>
      <c r="G27" s="52">
        <v>0</v>
      </c>
      <c r="H27" s="52">
        <v>0</v>
      </c>
      <c r="I27" s="53">
        <v>7</v>
      </c>
      <c r="J27" s="53">
        <v>4</v>
      </c>
      <c r="K27" s="30">
        <f t="shared" si="0"/>
        <v>11</v>
      </c>
    </row>
    <row r="28" spans="2:11" s="29" customFormat="1" ht="14.25" customHeight="1">
      <c r="B28" s="31" t="s">
        <v>35</v>
      </c>
      <c r="C28" s="46"/>
      <c r="D28" s="54">
        <v>0</v>
      </c>
      <c r="E28" s="52">
        <v>0</v>
      </c>
      <c r="F28" s="53">
        <v>0</v>
      </c>
      <c r="G28" s="52">
        <v>1</v>
      </c>
      <c r="H28" s="52">
        <v>0</v>
      </c>
      <c r="I28" s="54">
        <v>0</v>
      </c>
      <c r="J28" s="54">
        <v>1</v>
      </c>
      <c r="K28" s="30">
        <f t="shared" si="0"/>
        <v>2</v>
      </c>
    </row>
    <row r="29" spans="2:11" s="29" customFormat="1" ht="14.25" customHeight="1">
      <c r="B29" s="28"/>
      <c r="C29" s="46"/>
      <c r="D29" s="54">
        <v>0</v>
      </c>
      <c r="E29" s="52">
        <v>0</v>
      </c>
      <c r="F29" s="53">
        <v>0</v>
      </c>
      <c r="G29" s="52">
        <v>0</v>
      </c>
      <c r="H29" s="52">
        <v>1</v>
      </c>
      <c r="I29" s="54">
        <v>0</v>
      </c>
      <c r="J29" s="54">
        <v>0</v>
      </c>
      <c r="K29" s="30">
        <f t="shared" si="0"/>
        <v>1</v>
      </c>
    </row>
    <row r="30" spans="2:11" s="29" customFormat="1" ht="14.25" customHeight="1">
      <c r="B30" s="31"/>
      <c r="C30" s="46"/>
      <c r="D30" s="52">
        <v>0</v>
      </c>
      <c r="E30" s="52">
        <v>0</v>
      </c>
      <c r="F30" s="53">
        <v>0</v>
      </c>
      <c r="G30" s="52">
        <v>0</v>
      </c>
      <c r="H30" s="52">
        <v>0</v>
      </c>
      <c r="I30" s="52">
        <v>0</v>
      </c>
      <c r="J30" s="52">
        <v>0</v>
      </c>
      <c r="K30" s="30">
        <f t="shared" si="0"/>
        <v>0</v>
      </c>
    </row>
    <row r="31" spans="2:11" s="29" customFormat="1" ht="14.25" customHeight="1">
      <c r="B31" s="31" t="s">
        <v>6</v>
      </c>
      <c r="C31" s="46"/>
      <c r="D31" s="53">
        <v>8</v>
      </c>
      <c r="E31" s="52">
        <v>6</v>
      </c>
      <c r="F31" s="52">
        <v>1</v>
      </c>
      <c r="G31" s="53">
        <v>7</v>
      </c>
      <c r="H31" s="53">
        <v>0</v>
      </c>
      <c r="I31" s="53">
        <v>0</v>
      </c>
      <c r="J31" s="52">
        <v>12</v>
      </c>
      <c r="K31" s="30">
        <f t="shared" si="0"/>
        <v>34</v>
      </c>
    </row>
    <row r="32" spans="2:11" s="29" customFormat="1" ht="14.25" customHeight="1">
      <c r="B32" s="31"/>
      <c r="C32" s="46"/>
      <c r="D32" s="53">
        <v>16</v>
      </c>
      <c r="E32" s="53">
        <v>0</v>
      </c>
      <c r="F32" s="52">
        <v>1</v>
      </c>
      <c r="G32" s="52">
        <v>2</v>
      </c>
      <c r="H32" s="52">
        <v>0</v>
      </c>
      <c r="I32" s="52">
        <v>0</v>
      </c>
      <c r="J32" s="52">
        <v>20</v>
      </c>
      <c r="K32" s="30">
        <f t="shared" si="0"/>
        <v>39</v>
      </c>
    </row>
    <row r="33" spans="2:11" s="29" customFormat="1" ht="14.25" customHeight="1">
      <c r="B33" s="31"/>
      <c r="C33" s="46"/>
      <c r="D33" s="53">
        <v>4</v>
      </c>
      <c r="E33" s="53">
        <v>0</v>
      </c>
      <c r="F33" s="52">
        <v>0</v>
      </c>
      <c r="G33" s="52">
        <v>0</v>
      </c>
      <c r="H33" s="52">
        <v>2</v>
      </c>
      <c r="I33" s="52">
        <v>0</v>
      </c>
      <c r="J33" s="52">
        <v>9</v>
      </c>
      <c r="K33" s="30">
        <f t="shared" si="0"/>
        <v>15</v>
      </c>
    </row>
    <row r="34" spans="2:11" ht="14.25" customHeight="1">
      <c r="B34" s="55" t="s">
        <v>8</v>
      </c>
      <c r="C34" s="49"/>
      <c r="D34" s="56">
        <f>D7+D10+D13+D16+D19+D22+D25+D28+D31</f>
        <v>211</v>
      </c>
      <c r="E34" s="56">
        <f aca="true" t="shared" si="1" ref="E34:K34">E7+E10+E13+E16+E19+E22+E25+E28+E31</f>
        <v>97</v>
      </c>
      <c r="F34" s="56">
        <f t="shared" si="1"/>
        <v>93</v>
      </c>
      <c r="G34" s="56">
        <f t="shared" si="1"/>
        <v>226</v>
      </c>
      <c r="H34" s="56">
        <f t="shared" si="1"/>
        <v>168</v>
      </c>
      <c r="I34" s="56">
        <f t="shared" si="1"/>
        <v>277</v>
      </c>
      <c r="J34" s="56">
        <f t="shared" si="1"/>
        <v>197</v>
      </c>
      <c r="K34" s="56">
        <f t="shared" si="1"/>
        <v>1269</v>
      </c>
    </row>
    <row r="35" spans="3:11" ht="14.25" customHeight="1">
      <c r="C35" s="49"/>
      <c r="D35" s="56">
        <f aca="true" t="shared" si="2" ref="D35:K36">D8+D11+D14+D17+D20+D23+D26+D29+D32</f>
        <v>151</v>
      </c>
      <c r="E35" s="56">
        <f t="shared" si="2"/>
        <v>113</v>
      </c>
      <c r="F35" s="56">
        <f t="shared" si="2"/>
        <v>98</v>
      </c>
      <c r="G35" s="56">
        <f t="shared" si="2"/>
        <v>136</v>
      </c>
      <c r="H35" s="56">
        <f t="shared" si="2"/>
        <v>108</v>
      </c>
      <c r="I35" s="56">
        <f t="shared" si="2"/>
        <v>205</v>
      </c>
      <c r="J35" s="56">
        <f t="shared" si="2"/>
        <v>169</v>
      </c>
      <c r="K35" s="56">
        <f t="shared" si="2"/>
        <v>980</v>
      </c>
    </row>
    <row r="36" spans="3:11" ht="14.25" customHeight="1">
      <c r="C36" s="49"/>
      <c r="D36" s="56">
        <f t="shared" si="2"/>
        <v>136</v>
      </c>
      <c r="E36" s="56">
        <f t="shared" si="2"/>
        <v>58</v>
      </c>
      <c r="F36" s="56">
        <f t="shared" si="2"/>
        <v>112</v>
      </c>
      <c r="G36" s="56">
        <f t="shared" si="2"/>
        <v>208</v>
      </c>
      <c r="H36" s="56">
        <f t="shared" si="2"/>
        <v>138</v>
      </c>
      <c r="I36" s="56">
        <f t="shared" si="2"/>
        <v>267</v>
      </c>
      <c r="J36" s="56">
        <f t="shared" si="2"/>
        <v>147</v>
      </c>
      <c r="K36" s="56">
        <f t="shared" si="2"/>
        <v>1066</v>
      </c>
    </row>
    <row r="39" ht="14.25" customHeight="1">
      <c r="B39" s="14" t="s">
        <v>100</v>
      </c>
    </row>
    <row r="43" ht="14.25" customHeight="1">
      <c r="C43" s="49"/>
    </row>
    <row r="44" ht="14.25" customHeight="1">
      <c r="C44" s="49"/>
    </row>
    <row r="45" ht="14.25" customHeight="1">
      <c r="C45" s="49"/>
    </row>
    <row r="47" ht="14.25" customHeight="1">
      <c r="C47" s="1"/>
    </row>
    <row r="48" ht="14.25" customHeight="1">
      <c r="C48" s="1"/>
    </row>
    <row r="49" ht="14.25" customHeight="1">
      <c r="C49" s="1"/>
    </row>
    <row r="50" ht="14.25" customHeight="1">
      <c r="C50" s="46"/>
    </row>
    <row r="51" ht="14.25" customHeight="1">
      <c r="C51" s="51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R121"/>
  <sheetViews>
    <sheetView zoomScale="77" zoomScaleNormal="77" zoomScalePageLayoutView="0" workbookViewId="0" topLeftCell="A4">
      <selection activeCell="B6" sqref="B6:C6"/>
    </sheetView>
  </sheetViews>
  <sheetFormatPr defaultColWidth="9.140625" defaultRowHeight="14.25" customHeight="1"/>
  <cols>
    <col min="1" max="1" width="9.140625" style="5" customWidth="1"/>
    <col min="2" max="2" width="20.7109375" style="4" bestFit="1" customWidth="1"/>
    <col min="3" max="3" width="12.140625" style="4" bestFit="1" customWidth="1"/>
    <col min="4" max="11" width="14.7109375" style="5" customWidth="1"/>
    <col min="12" max="16384" width="9.140625" style="5" customWidth="1"/>
  </cols>
  <sheetData>
    <row r="3" ht="14.25" customHeight="1">
      <c r="B3" s="37" t="s">
        <v>75</v>
      </c>
    </row>
    <row r="4" ht="14.25" customHeight="1">
      <c r="B4" s="37" t="s">
        <v>56</v>
      </c>
    </row>
    <row r="5" spans="2:11" ht="14.25" customHeight="1">
      <c r="B5" s="38" t="s">
        <v>48</v>
      </c>
      <c r="G5" s="39"/>
      <c r="H5" s="40"/>
      <c r="I5" s="41"/>
      <c r="J5" s="39"/>
      <c r="K5" s="42"/>
    </row>
    <row r="6" spans="2:11" s="7" customFormat="1" ht="45.75" customHeight="1">
      <c r="B6" s="148" t="s">
        <v>108</v>
      </c>
      <c r="C6" s="149" t="s">
        <v>107</v>
      </c>
      <c r="D6" s="126" t="s">
        <v>58</v>
      </c>
      <c r="E6" s="126" t="s">
        <v>59</v>
      </c>
      <c r="F6" s="126" t="s">
        <v>60</v>
      </c>
      <c r="G6" s="126" t="s">
        <v>61</v>
      </c>
      <c r="H6" s="126" t="s">
        <v>62</v>
      </c>
      <c r="I6" s="126" t="s">
        <v>63</v>
      </c>
      <c r="J6" s="126" t="s">
        <v>64</v>
      </c>
      <c r="K6" s="126" t="s">
        <v>8</v>
      </c>
    </row>
    <row r="7" spans="2:18" s="29" customFormat="1" ht="14.25" customHeight="1">
      <c r="B7" s="31" t="s">
        <v>28</v>
      </c>
      <c r="C7" s="115" t="s">
        <v>102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4">
        <v>0</v>
      </c>
      <c r="K7" s="45">
        <f>SUM(D7:J7)</f>
        <v>0</v>
      </c>
      <c r="O7" s="16"/>
      <c r="P7" s="16"/>
      <c r="Q7" s="16"/>
      <c r="R7" s="16"/>
    </row>
    <row r="8" spans="2:18" s="29" customFormat="1" ht="14.25" customHeight="1">
      <c r="B8" s="35"/>
      <c r="C8" s="115" t="s">
        <v>103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5">
        <f aca="true" t="shared" si="0" ref="K8:K33">SUM(D8:J8)</f>
        <v>0</v>
      </c>
      <c r="O8" s="16"/>
      <c r="P8" s="16"/>
      <c r="Q8" s="16"/>
      <c r="R8" s="16"/>
    </row>
    <row r="9" spans="2:18" s="29" customFormat="1" ht="14.25" customHeight="1">
      <c r="B9" s="28"/>
      <c r="C9" s="116" t="s">
        <v>104</v>
      </c>
      <c r="D9" s="43">
        <v>280</v>
      </c>
      <c r="E9" s="43">
        <v>0</v>
      </c>
      <c r="F9" s="44">
        <v>0</v>
      </c>
      <c r="G9" s="44">
        <v>0</v>
      </c>
      <c r="H9" s="43">
        <v>0</v>
      </c>
      <c r="I9" s="43">
        <v>12.45</v>
      </c>
      <c r="J9" s="43">
        <v>0</v>
      </c>
      <c r="K9" s="45">
        <f t="shared" si="0"/>
        <v>292.45</v>
      </c>
      <c r="O9" s="16"/>
      <c r="P9" s="16"/>
      <c r="Q9" s="16"/>
      <c r="R9" s="16"/>
    </row>
    <row r="10" spans="2:11" s="29" customFormat="1" ht="14.25" customHeight="1">
      <c r="B10" s="31" t="s">
        <v>29</v>
      </c>
      <c r="C10" s="46"/>
      <c r="D10" s="44">
        <v>46.695914</v>
      </c>
      <c r="E10" s="44">
        <v>16.419454</v>
      </c>
      <c r="F10" s="44">
        <v>9.570711</v>
      </c>
      <c r="G10" s="44">
        <v>16.594837</v>
      </c>
      <c r="H10" s="44">
        <v>29.58504</v>
      </c>
      <c r="I10" s="44">
        <v>15.444355</v>
      </c>
      <c r="J10" s="44">
        <v>33.644295</v>
      </c>
      <c r="K10" s="45">
        <f t="shared" si="0"/>
        <v>167.954606</v>
      </c>
    </row>
    <row r="11" spans="2:11" s="29" customFormat="1" ht="14.25" customHeight="1">
      <c r="B11" s="31"/>
      <c r="C11" s="46"/>
      <c r="D11" s="44">
        <v>26.276156</v>
      </c>
      <c r="E11" s="44">
        <v>8.862247</v>
      </c>
      <c r="F11" s="44">
        <v>9.770578</v>
      </c>
      <c r="G11" s="44">
        <v>16.92717</v>
      </c>
      <c r="H11" s="44">
        <v>7.402333</v>
      </c>
      <c r="I11" s="44">
        <v>15.727589</v>
      </c>
      <c r="J11" s="44">
        <v>9.236175</v>
      </c>
      <c r="K11" s="45">
        <f t="shared" si="0"/>
        <v>94.202248</v>
      </c>
    </row>
    <row r="12" spans="2:11" s="29" customFormat="1" ht="14.25" customHeight="1">
      <c r="B12" s="28"/>
      <c r="C12" s="46"/>
      <c r="D12" s="44">
        <v>28.776841</v>
      </c>
      <c r="E12" s="44">
        <v>9.00205</v>
      </c>
      <c r="F12" s="44">
        <v>12.068902</v>
      </c>
      <c r="G12" s="44">
        <v>16.791823</v>
      </c>
      <c r="H12" s="44">
        <v>13.824984</v>
      </c>
      <c r="I12" s="44">
        <v>25.273251</v>
      </c>
      <c r="J12" s="44">
        <v>17.043425</v>
      </c>
      <c r="K12" s="45">
        <f t="shared" si="0"/>
        <v>122.781276</v>
      </c>
    </row>
    <row r="13" spans="2:11" s="29" customFormat="1" ht="14.25" customHeight="1">
      <c r="B13" s="31" t="s">
        <v>30</v>
      </c>
      <c r="C13" s="46"/>
      <c r="D13" s="44">
        <v>3.311477</v>
      </c>
      <c r="E13" s="44">
        <v>0.550833</v>
      </c>
      <c r="F13" s="44">
        <v>1.770142</v>
      </c>
      <c r="G13" s="44">
        <v>2.295619</v>
      </c>
      <c r="H13" s="44">
        <v>7.767088</v>
      </c>
      <c r="I13" s="44">
        <v>6.596777</v>
      </c>
      <c r="J13" s="44">
        <v>17.382058</v>
      </c>
      <c r="K13" s="45">
        <f t="shared" si="0"/>
        <v>39.673994</v>
      </c>
    </row>
    <row r="14" spans="2:11" s="29" customFormat="1" ht="14.25" customHeight="1">
      <c r="B14" s="31"/>
      <c r="C14" s="46"/>
      <c r="D14" s="44">
        <v>10.711583</v>
      </c>
      <c r="E14" s="44">
        <v>4.320991</v>
      </c>
      <c r="F14" s="44">
        <v>4.920114</v>
      </c>
      <c r="G14" s="44">
        <v>0.432</v>
      </c>
      <c r="H14" s="44">
        <v>14.175661</v>
      </c>
      <c r="I14" s="44">
        <v>3.906295</v>
      </c>
      <c r="J14" s="44">
        <v>12.206264</v>
      </c>
      <c r="K14" s="45">
        <f t="shared" si="0"/>
        <v>50.672908</v>
      </c>
    </row>
    <row r="15" spans="2:11" s="29" customFormat="1" ht="14.25" customHeight="1">
      <c r="B15" s="28"/>
      <c r="C15" s="46"/>
      <c r="D15" s="44">
        <v>4.623225</v>
      </c>
      <c r="E15" s="44">
        <v>0.37</v>
      </c>
      <c r="F15" s="44">
        <v>1.296</v>
      </c>
      <c r="G15" s="44">
        <v>1.437875</v>
      </c>
      <c r="H15" s="44">
        <v>10.846813</v>
      </c>
      <c r="I15" s="44">
        <v>8.395737</v>
      </c>
      <c r="J15" s="44">
        <v>14.36151</v>
      </c>
      <c r="K15" s="45">
        <f t="shared" si="0"/>
        <v>41.33116</v>
      </c>
    </row>
    <row r="16" spans="2:11" s="29" customFormat="1" ht="14.25" customHeight="1">
      <c r="B16" s="31" t="s">
        <v>31</v>
      </c>
      <c r="C16" s="46"/>
      <c r="D16" s="44">
        <v>0.409</v>
      </c>
      <c r="E16" s="44">
        <v>13.632681</v>
      </c>
      <c r="F16" s="44">
        <v>4.427681</v>
      </c>
      <c r="G16" s="44">
        <v>7.704</v>
      </c>
      <c r="H16" s="44">
        <v>23.345234</v>
      </c>
      <c r="I16" s="44">
        <v>7.301332</v>
      </c>
      <c r="J16" s="44">
        <v>7.285482</v>
      </c>
      <c r="K16" s="45">
        <f t="shared" si="0"/>
        <v>64.10541</v>
      </c>
    </row>
    <row r="17" spans="2:11" s="29" customFormat="1" ht="14.25" customHeight="1">
      <c r="B17" s="31"/>
      <c r="C17" s="46"/>
      <c r="D17" s="44">
        <v>0</v>
      </c>
      <c r="E17" s="44">
        <v>13.056185</v>
      </c>
      <c r="F17" s="44">
        <v>4.828621</v>
      </c>
      <c r="G17" s="44">
        <v>0.1567</v>
      </c>
      <c r="H17" s="44">
        <v>21.736512</v>
      </c>
      <c r="I17" s="44">
        <v>1.72118</v>
      </c>
      <c r="J17" s="44">
        <v>3.204352</v>
      </c>
      <c r="K17" s="45">
        <f t="shared" si="0"/>
        <v>44.70355</v>
      </c>
    </row>
    <row r="18" spans="2:11" s="29" customFormat="1" ht="14.25" customHeight="1">
      <c r="B18" s="31"/>
      <c r="C18" s="46"/>
      <c r="D18" s="44">
        <v>2.813769</v>
      </c>
      <c r="E18" s="44">
        <v>9.736137</v>
      </c>
      <c r="F18" s="44">
        <v>14.57108</v>
      </c>
      <c r="G18" s="44">
        <v>6.73535</v>
      </c>
      <c r="H18" s="44">
        <v>21.625284</v>
      </c>
      <c r="I18" s="44">
        <v>4.0368</v>
      </c>
      <c r="J18" s="44">
        <v>2.58758</v>
      </c>
      <c r="K18" s="45">
        <f t="shared" si="0"/>
        <v>62.106</v>
      </c>
    </row>
    <row r="19" spans="2:18" s="29" customFormat="1" ht="14.25" customHeight="1">
      <c r="B19" s="31" t="s">
        <v>32</v>
      </c>
      <c r="C19" s="46"/>
      <c r="D19" s="43">
        <v>0.082667</v>
      </c>
      <c r="E19" s="43">
        <v>0</v>
      </c>
      <c r="F19" s="44">
        <v>0.034</v>
      </c>
      <c r="G19" s="44">
        <v>0</v>
      </c>
      <c r="H19" s="44">
        <v>0.1305</v>
      </c>
      <c r="I19" s="44">
        <v>0.1575</v>
      </c>
      <c r="J19" s="43">
        <v>0.334111</v>
      </c>
      <c r="K19" s="45">
        <f t="shared" si="0"/>
        <v>0.7387779999999999</v>
      </c>
      <c r="P19" s="16"/>
      <c r="Q19" s="16"/>
      <c r="R19" s="16"/>
    </row>
    <row r="20" spans="2:18" s="29" customFormat="1" ht="14.25" customHeight="1">
      <c r="B20" s="31"/>
      <c r="C20" s="46"/>
      <c r="D20" s="43">
        <v>0.236667</v>
      </c>
      <c r="E20" s="43">
        <v>0.495</v>
      </c>
      <c r="F20" s="43">
        <v>0.032</v>
      </c>
      <c r="G20" s="43">
        <v>0</v>
      </c>
      <c r="H20" s="44">
        <v>0</v>
      </c>
      <c r="I20" s="44">
        <v>0</v>
      </c>
      <c r="J20" s="44">
        <v>0.270875</v>
      </c>
      <c r="K20" s="45">
        <f t="shared" si="0"/>
        <v>1.034542</v>
      </c>
      <c r="O20" s="16"/>
      <c r="R20" s="16"/>
    </row>
    <row r="21" spans="2:15" s="29" customFormat="1" ht="14.25" customHeight="1">
      <c r="B21" s="28"/>
      <c r="C21" s="46"/>
      <c r="D21" s="43">
        <v>0.388755</v>
      </c>
      <c r="E21" s="43">
        <v>0</v>
      </c>
      <c r="F21" s="44">
        <v>0.129</v>
      </c>
      <c r="G21" s="43">
        <v>0.060666</v>
      </c>
      <c r="H21" s="44">
        <v>0.146195</v>
      </c>
      <c r="I21" s="44">
        <v>0</v>
      </c>
      <c r="J21" s="44">
        <v>0.326</v>
      </c>
      <c r="K21" s="45">
        <f t="shared" si="0"/>
        <v>1.050616</v>
      </c>
      <c r="O21" s="16"/>
    </row>
    <row r="22" spans="2:16" s="29" customFormat="1" ht="14.25" customHeight="1">
      <c r="B22" s="31" t="s">
        <v>33</v>
      </c>
      <c r="C22" s="46"/>
      <c r="D22" s="44">
        <v>3.425356</v>
      </c>
      <c r="E22" s="44">
        <v>0.476</v>
      </c>
      <c r="F22" s="44">
        <v>0.175</v>
      </c>
      <c r="G22" s="44">
        <v>0.54</v>
      </c>
      <c r="H22" s="44">
        <v>0.05</v>
      </c>
      <c r="I22" s="44">
        <v>0.522375</v>
      </c>
      <c r="J22" s="44">
        <v>0.98625</v>
      </c>
      <c r="K22" s="45">
        <f t="shared" si="0"/>
        <v>6.174981</v>
      </c>
      <c r="P22" s="16"/>
    </row>
    <row r="23" spans="2:11" s="29" customFormat="1" ht="14.25" customHeight="1">
      <c r="B23" s="31"/>
      <c r="C23" s="46"/>
      <c r="D23" s="44">
        <v>3.293</v>
      </c>
      <c r="E23" s="43">
        <v>0</v>
      </c>
      <c r="F23" s="43">
        <v>0.077</v>
      </c>
      <c r="G23" s="44">
        <v>0.05</v>
      </c>
      <c r="H23" s="44">
        <v>0.1205</v>
      </c>
      <c r="I23" s="44">
        <v>0</v>
      </c>
      <c r="J23" s="44">
        <v>2.2015</v>
      </c>
      <c r="K23" s="45">
        <f t="shared" si="0"/>
        <v>5.741999999999999</v>
      </c>
    </row>
    <row r="24" spans="2:16" s="29" customFormat="1" ht="14.25" customHeight="1">
      <c r="B24" s="31"/>
      <c r="C24" s="46"/>
      <c r="D24" s="44">
        <v>2.17</v>
      </c>
      <c r="E24" s="44">
        <v>0</v>
      </c>
      <c r="F24" s="44">
        <v>0.3085</v>
      </c>
      <c r="G24" s="44">
        <v>0.125</v>
      </c>
      <c r="H24" s="43">
        <v>0.248</v>
      </c>
      <c r="I24" s="44">
        <v>0.5115</v>
      </c>
      <c r="J24" s="44">
        <v>1.367333</v>
      </c>
      <c r="K24" s="45">
        <f t="shared" si="0"/>
        <v>4.730333</v>
      </c>
      <c r="P24" s="16"/>
    </row>
    <row r="25" spans="2:17" s="29" customFormat="1" ht="14.25" customHeight="1">
      <c r="B25" s="31" t="s">
        <v>34</v>
      </c>
      <c r="C25" s="46"/>
      <c r="D25" s="44">
        <v>9.59</v>
      </c>
      <c r="E25" s="43">
        <v>1.4</v>
      </c>
      <c r="F25" s="44">
        <v>0</v>
      </c>
      <c r="G25" s="43">
        <v>0</v>
      </c>
      <c r="H25" s="44">
        <v>0.05</v>
      </c>
      <c r="I25" s="43">
        <v>1.217</v>
      </c>
      <c r="J25" s="44">
        <v>2.441</v>
      </c>
      <c r="K25" s="45">
        <f t="shared" si="0"/>
        <v>14.698</v>
      </c>
      <c r="P25" s="16"/>
      <c r="Q25" s="16"/>
    </row>
    <row r="26" spans="2:16" s="29" customFormat="1" ht="14.25" customHeight="1">
      <c r="B26" s="31"/>
      <c r="C26" s="46"/>
      <c r="D26" s="44">
        <v>1.976</v>
      </c>
      <c r="E26" s="43">
        <v>0.438333</v>
      </c>
      <c r="F26" s="44">
        <v>1.763462</v>
      </c>
      <c r="G26" s="43">
        <v>0</v>
      </c>
      <c r="H26" s="43">
        <v>1.811</v>
      </c>
      <c r="I26" s="44">
        <v>0.436625</v>
      </c>
      <c r="J26" s="44">
        <v>6.541</v>
      </c>
      <c r="K26" s="45">
        <f t="shared" si="0"/>
        <v>12.96642</v>
      </c>
      <c r="P26" s="16"/>
    </row>
    <row r="27" spans="2:16" s="29" customFormat="1" ht="14.25" customHeight="1">
      <c r="B27" s="31"/>
      <c r="C27" s="46"/>
      <c r="D27" s="44">
        <v>0</v>
      </c>
      <c r="E27" s="43">
        <v>0</v>
      </c>
      <c r="F27" s="44">
        <v>0</v>
      </c>
      <c r="G27" s="43">
        <v>0</v>
      </c>
      <c r="H27" s="43">
        <v>0</v>
      </c>
      <c r="I27" s="44">
        <v>0.26325</v>
      </c>
      <c r="J27" s="44">
        <v>3.756</v>
      </c>
      <c r="K27" s="45">
        <f t="shared" si="0"/>
        <v>4.0192499999999995</v>
      </c>
      <c r="P27" s="16"/>
    </row>
    <row r="28" spans="2:17" s="29" customFormat="1" ht="14.25" customHeight="1">
      <c r="B28" s="31" t="s">
        <v>35</v>
      </c>
      <c r="C28" s="46"/>
      <c r="D28" s="47">
        <v>0</v>
      </c>
      <c r="E28" s="43">
        <v>0</v>
      </c>
      <c r="F28" s="44">
        <v>0</v>
      </c>
      <c r="G28" s="43">
        <v>0.13</v>
      </c>
      <c r="H28" s="43">
        <v>0</v>
      </c>
      <c r="I28" s="47">
        <v>0</v>
      </c>
      <c r="J28" s="47">
        <v>0.0625</v>
      </c>
      <c r="K28" s="45">
        <f t="shared" si="0"/>
        <v>0.1925</v>
      </c>
      <c r="O28" s="16"/>
      <c r="P28" s="16"/>
      <c r="Q28" s="16"/>
    </row>
    <row r="29" spans="2:18" s="29" customFormat="1" ht="14.25" customHeight="1">
      <c r="B29" s="28"/>
      <c r="C29" s="46"/>
      <c r="D29" s="47">
        <v>0</v>
      </c>
      <c r="E29" s="43">
        <v>0</v>
      </c>
      <c r="F29" s="44">
        <v>0</v>
      </c>
      <c r="G29" s="43">
        <v>0</v>
      </c>
      <c r="H29" s="43">
        <v>0.255</v>
      </c>
      <c r="I29" s="47">
        <v>0</v>
      </c>
      <c r="J29" s="47">
        <v>0</v>
      </c>
      <c r="K29" s="45">
        <f t="shared" si="0"/>
        <v>0.255</v>
      </c>
      <c r="O29" s="16"/>
      <c r="P29" s="16"/>
      <c r="Q29" s="16"/>
      <c r="R29" s="16"/>
    </row>
    <row r="30" spans="2:18" s="29" customFormat="1" ht="14.25" customHeight="1">
      <c r="B30" s="31"/>
      <c r="C30" s="46"/>
      <c r="D30" s="43">
        <v>0</v>
      </c>
      <c r="E30" s="43">
        <v>0</v>
      </c>
      <c r="F30" s="44">
        <v>0</v>
      </c>
      <c r="G30" s="43">
        <v>0</v>
      </c>
      <c r="H30" s="43">
        <v>0</v>
      </c>
      <c r="I30" s="43">
        <v>0</v>
      </c>
      <c r="J30" s="43">
        <v>0</v>
      </c>
      <c r="K30" s="45">
        <f t="shared" si="0"/>
        <v>0</v>
      </c>
      <c r="O30" s="16"/>
      <c r="P30" s="16"/>
      <c r="Q30" s="16"/>
      <c r="R30" s="16"/>
    </row>
    <row r="31" spans="2:17" s="29" customFormat="1" ht="14.25" customHeight="1">
      <c r="B31" s="31" t="s">
        <v>6</v>
      </c>
      <c r="C31" s="46"/>
      <c r="D31" s="44">
        <v>2.210044</v>
      </c>
      <c r="E31" s="43">
        <v>2.47</v>
      </c>
      <c r="F31" s="43">
        <v>0.032</v>
      </c>
      <c r="G31" s="44">
        <v>1.4528</v>
      </c>
      <c r="H31" s="44">
        <v>0</v>
      </c>
      <c r="I31" s="44">
        <v>0</v>
      </c>
      <c r="J31" s="43">
        <v>2.88122</v>
      </c>
      <c r="K31" s="45">
        <f t="shared" si="0"/>
        <v>9.046064000000001</v>
      </c>
      <c r="Q31" s="16"/>
    </row>
    <row r="32" spans="2:16" s="29" customFormat="1" ht="14.25" customHeight="1">
      <c r="B32" s="31"/>
      <c r="C32" s="46"/>
      <c r="D32" s="44">
        <v>7.864302</v>
      </c>
      <c r="E32" s="44">
        <v>0</v>
      </c>
      <c r="F32" s="43">
        <v>0.1578</v>
      </c>
      <c r="G32" s="43">
        <v>0.062</v>
      </c>
      <c r="H32" s="43">
        <v>0</v>
      </c>
      <c r="I32" s="43">
        <v>0</v>
      </c>
      <c r="J32" s="43">
        <v>6.633319</v>
      </c>
      <c r="K32" s="45">
        <f t="shared" si="0"/>
        <v>14.717421</v>
      </c>
      <c r="O32" s="16"/>
      <c r="P32" s="16"/>
    </row>
    <row r="33" spans="2:17" s="29" customFormat="1" ht="14.25" customHeight="1">
      <c r="B33" s="31"/>
      <c r="C33" s="46"/>
      <c r="D33" s="44">
        <v>2.503846</v>
      </c>
      <c r="E33" s="44">
        <v>0</v>
      </c>
      <c r="F33" s="43">
        <v>0</v>
      </c>
      <c r="G33" s="43">
        <v>0</v>
      </c>
      <c r="H33" s="43">
        <v>0.591</v>
      </c>
      <c r="I33" s="43">
        <v>0</v>
      </c>
      <c r="J33" s="43">
        <v>2.073667</v>
      </c>
      <c r="K33" s="45">
        <f t="shared" si="0"/>
        <v>5.168512999999999</v>
      </c>
      <c r="O33" s="16"/>
      <c r="P33" s="16"/>
      <c r="Q33" s="16"/>
    </row>
    <row r="34" spans="2:12" s="29" customFormat="1" ht="14.25" customHeight="1">
      <c r="B34" s="48" t="s">
        <v>8</v>
      </c>
      <c r="C34" s="49"/>
      <c r="D34" s="50">
        <f>D7+D10+D13+D16+D19+D22+D25+D28+D31</f>
        <v>65.724458</v>
      </c>
      <c r="E34" s="50">
        <f aca="true" t="shared" si="1" ref="E34:K36">E7+E10+E13+E16+E19+E22+E25+E28+E31</f>
        <v>34.948968</v>
      </c>
      <c r="F34" s="50">
        <f t="shared" si="1"/>
        <v>16.009534</v>
      </c>
      <c r="G34" s="50">
        <f t="shared" si="1"/>
        <v>28.717255999999995</v>
      </c>
      <c r="H34" s="50">
        <f t="shared" si="1"/>
        <v>60.92786199999999</v>
      </c>
      <c r="I34" s="50">
        <f t="shared" si="1"/>
        <v>31.239338999999998</v>
      </c>
      <c r="J34" s="50">
        <f t="shared" si="1"/>
        <v>65.01691600000001</v>
      </c>
      <c r="K34" s="50">
        <f t="shared" si="1"/>
        <v>302.584333</v>
      </c>
      <c r="L34" s="34"/>
    </row>
    <row r="35" spans="2:12" ht="14.25" customHeight="1">
      <c r="B35" s="28"/>
      <c r="C35" s="49"/>
      <c r="D35" s="50">
        <f>D8+D11+D14+D17+D20+D23+D26+D29+D32</f>
        <v>50.357707999999995</v>
      </c>
      <c r="E35" s="50">
        <f t="shared" si="1"/>
        <v>27.172756</v>
      </c>
      <c r="F35" s="50">
        <f t="shared" si="1"/>
        <v>21.549575000000004</v>
      </c>
      <c r="G35" s="50">
        <f t="shared" si="1"/>
        <v>17.62787</v>
      </c>
      <c r="H35" s="50">
        <f t="shared" si="1"/>
        <v>45.501006000000004</v>
      </c>
      <c r="I35" s="50">
        <f t="shared" si="1"/>
        <v>21.791689</v>
      </c>
      <c r="J35" s="50">
        <f t="shared" si="1"/>
        <v>40.293485000000004</v>
      </c>
      <c r="K35" s="50">
        <f t="shared" si="1"/>
        <v>224.29408899999999</v>
      </c>
      <c r="L35" s="61"/>
    </row>
    <row r="36" spans="2:12" ht="14.25" customHeight="1">
      <c r="B36" s="28"/>
      <c r="C36" s="49"/>
      <c r="D36" s="50">
        <f>D9+D12+D15+D18+D21+D24+D27+D30+D33</f>
        <v>321.276436</v>
      </c>
      <c r="E36" s="50">
        <f t="shared" si="1"/>
        <v>19.108187</v>
      </c>
      <c r="F36" s="50">
        <f t="shared" si="1"/>
        <v>28.373482</v>
      </c>
      <c r="G36" s="50">
        <f t="shared" si="1"/>
        <v>25.150714</v>
      </c>
      <c r="H36" s="50">
        <f t="shared" si="1"/>
        <v>47.282275999999996</v>
      </c>
      <c r="I36" s="50">
        <f t="shared" si="1"/>
        <v>50.930538</v>
      </c>
      <c r="J36" s="50">
        <f t="shared" si="1"/>
        <v>41.51551500000001</v>
      </c>
      <c r="K36" s="50">
        <f t="shared" si="1"/>
        <v>533.6371479999999</v>
      </c>
      <c r="L36" s="61"/>
    </row>
    <row r="37" ht="14.25" customHeight="1">
      <c r="C37" s="46"/>
    </row>
    <row r="38" ht="14.25" customHeight="1">
      <c r="C38" s="46"/>
    </row>
    <row r="39" spans="2:3" ht="14.25" customHeight="1">
      <c r="B39" s="14" t="s">
        <v>100</v>
      </c>
      <c r="C39" s="46"/>
    </row>
    <row r="40" ht="14.25" customHeight="1">
      <c r="C40" s="46"/>
    </row>
    <row r="41" ht="14.25" customHeight="1">
      <c r="C41" s="46"/>
    </row>
    <row r="42" ht="14.25" customHeight="1">
      <c r="C42" s="46"/>
    </row>
    <row r="43" ht="14.25" customHeight="1">
      <c r="C43" s="46"/>
    </row>
    <row r="44" ht="14.25" customHeight="1">
      <c r="C44" s="46"/>
    </row>
    <row r="45" ht="14.25" customHeight="1">
      <c r="C45" s="49"/>
    </row>
    <row r="46" ht="14.25" customHeight="1">
      <c r="C46" s="49"/>
    </row>
    <row r="47" ht="14.25" customHeight="1">
      <c r="C47" s="49"/>
    </row>
    <row r="48" ht="14.25" customHeight="1">
      <c r="C48" s="46"/>
    </row>
    <row r="49" ht="14.25" customHeight="1">
      <c r="C49" s="1"/>
    </row>
    <row r="50" ht="14.25" customHeight="1">
      <c r="C50" s="1"/>
    </row>
    <row r="51" ht="14.25" customHeight="1">
      <c r="C51" s="1"/>
    </row>
    <row r="52" ht="14.25" customHeight="1">
      <c r="C52" s="46"/>
    </row>
    <row r="53" ht="14.25" customHeight="1">
      <c r="C53" s="46"/>
    </row>
    <row r="54" ht="14.25" customHeight="1">
      <c r="C54" s="46"/>
    </row>
    <row r="55" ht="14.25" customHeight="1">
      <c r="C55" s="46"/>
    </row>
    <row r="56" ht="14.25" customHeight="1">
      <c r="C56" s="46"/>
    </row>
    <row r="57" ht="14.25" customHeight="1">
      <c r="C57" s="46"/>
    </row>
    <row r="58" ht="14.25" customHeight="1">
      <c r="C58" s="46"/>
    </row>
    <row r="59" ht="14.25" customHeight="1">
      <c r="C59" s="46"/>
    </row>
    <row r="60" ht="14.25" customHeight="1">
      <c r="C60" s="46"/>
    </row>
    <row r="61" ht="14.25" customHeight="1">
      <c r="C61" s="46"/>
    </row>
    <row r="62" ht="14.25" customHeight="1">
      <c r="C62" s="46"/>
    </row>
    <row r="63" ht="14.25" customHeight="1">
      <c r="C63" s="46"/>
    </row>
    <row r="64" ht="14.25" customHeight="1">
      <c r="C64" s="46"/>
    </row>
    <row r="65" ht="14.25" customHeight="1">
      <c r="C65" s="46"/>
    </row>
    <row r="66" ht="14.25" customHeight="1">
      <c r="C66" s="46"/>
    </row>
    <row r="67" ht="14.25" customHeight="1">
      <c r="C67" s="46"/>
    </row>
    <row r="68" ht="14.25" customHeight="1">
      <c r="C68" s="46"/>
    </row>
    <row r="69" ht="14.25" customHeight="1">
      <c r="C69" s="46"/>
    </row>
    <row r="70" ht="14.25" customHeight="1">
      <c r="C70" s="46"/>
    </row>
    <row r="71" ht="14.25" customHeight="1">
      <c r="C71" s="46"/>
    </row>
    <row r="72" ht="14.25" customHeight="1">
      <c r="C72" s="46"/>
    </row>
    <row r="73" ht="14.25" customHeight="1">
      <c r="C73" s="46"/>
    </row>
    <row r="74" ht="14.25" customHeight="1">
      <c r="C74" s="46"/>
    </row>
    <row r="75" ht="14.25" customHeight="1">
      <c r="C75" s="46"/>
    </row>
    <row r="76" ht="14.25" customHeight="1">
      <c r="C76" s="46"/>
    </row>
    <row r="77" ht="14.25" customHeight="1">
      <c r="C77" s="46"/>
    </row>
    <row r="78" ht="14.25" customHeight="1">
      <c r="C78" s="46"/>
    </row>
    <row r="79" ht="14.25" customHeight="1">
      <c r="C79" s="49"/>
    </row>
    <row r="80" ht="14.25" customHeight="1">
      <c r="C80" s="49"/>
    </row>
    <row r="81" ht="14.25" customHeight="1">
      <c r="C81" s="49"/>
    </row>
    <row r="82" ht="14.25" customHeight="1">
      <c r="C82" s="46"/>
    </row>
    <row r="83" ht="14.25" customHeight="1">
      <c r="C83" s="1"/>
    </row>
    <row r="84" ht="14.25" customHeight="1">
      <c r="C84" s="1"/>
    </row>
    <row r="85" ht="14.25" customHeight="1">
      <c r="C85" s="1"/>
    </row>
    <row r="86" ht="14.25" customHeight="1">
      <c r="C86" s="46"/>
    </row>
    <row r="87" ht="14.25" customHeight="1">
      <c r="C87" s="46"/>
    </row>
    <row r="88" ht="14.25" customHeight="1">
      <c r="C88" s="46"/>
    </row>
    <row r="89" ht="14.25" customHeight="1">
      <c r="C89" s="46"/>
    </row>
    <row r="90" ht="14.25" customHeight="1">
      <c r="C90" s="46"/>
    </row>
    <row r="91" ht="14.25" customHeight="1">
      <c r="C91" s="46"/>
    </row>
    <row r="92" ht="14.25" customHeight="1">
      <c r="C92" s="46"/>
    </row>
    <row r="93" ht="14.25" customHeight="1">
      <c r="C93" s="46"/>
    </row>
    <row r="94" ht="14.25" customHeight="1">
      <c r="C94" s="46"/>
    </row>
    <row r="95" ht="14.25" customHeight="1">
      <c r="C95" s="46"/>
    </row>
    <row r="96" ht="14.25" customHeight="1">
      <c r="C96" s="46"/>
    </row>
    <row r="97" ht="14.25" customHeight="1">
      <c r="C97" s="46"/>
    </row>
    <row r="98" ht="14.25" customHeight="1">
      <c r="C98" s="46"/>
    </row>
    <row r="99" ht="14.25" customHeight="1">
      <c r="C99" s="46"/>
    </row>
    <row r="100" ht="14.25" customHeight="1">
      <c r="C100" s="46"/>
    </row>
    <row r="101" ht="14.25" customHeight="1">
      <c r="C101" s="46"/>
    </row>
    <row r="102" ht="14.25" customHeight="1">
      <c r="C102" s="46"/>
    </row>
    <row r="103" ht="14.25" customHeight="1">
      <c r="C103" s="46"/>
    </row>
    <row r="104" ht="14.25" customHeight="1">
      <c r="C104" s="46"/>
    </row>
    <row r="113" ht="14.25" customHeight="1">
      <c r="C113" s="49"/>
    </row>
    <row r="114" ht="14.25" customHeight="1">
      <c r="C114" s="49"/>
    </row>
    <row r="115" ht="14.25" customHeight="1">
      <c r="C115" s="49"/>
    </row>
    <row r="117" ht="14.25" customHeight="1">
      <c r="C117" s="1"/>
    </row>
    <row r="118" ht="14.25" customHeight="1">
      <c r="C118" s="1"/>
    </row>
    <row r="119" ht="14.25" customHeight="1">
      <c r="C119" s="1"/>
    </row>
    <row r="120" ht="14.25" customHeight="1">
      <c r="C120" s="46"/>
    </row>
    <row r="121" ht="14.25" customHeight="1">
      <c r="C121" s="51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3:V22"/>
  <sheetViews>
    <sheetView zoomScale="77" zoomScaleNormal="77" zoomScalePageLayoutView="0" workbookViewId="0" topLeftCell="A1">
      <selection activeCell="D44" sqref="D44"/>
    </sheetView>
  </sheetViews>
  <sheetFormatPr defaultColWidth="9.140625" defaultRowHeight="14.25" customHeight="1"/>
  <cols>
    <col min="1" max="1" width="9.140625" style="5" customWidth="1"/>
    <col min="2" max="2" width="17.8515625" style="4" bestFit="1" customWidth="1"/>
    <col min="3" max="3" width="12.140625" style="4" bestFit="1" customWidth="1"/>
    <col min="4" max="19" width="13.00390625" style="5" customWidth="1"/>
    <col min="20" max="16384" width="9.140625" style="5" customWidth="1"/>
  </cols>
  <sheetData>
    <row r="3" ht="14.25" customHeight="1">
      <c r="B3" s="3" t="s">
        <v>74</v>
      </c>
    </row>
    <row r="4" ht="14.25" customHeight="1">
      <c r="B4" s="3" t="s">
        <v>57</v>
      </c>
    </row>
    <row r="6" spans="2:11" ht="27" customHeight="1">
      <c r="B6" s="125"/>
      <c r="C6" s="127" t="s">
        <v>107</v>
      </c>
      <c r="D6" s="126" t="s">
        <v>58</v>
      </c>
      <c r="E6" s="126" t="s">
        <v>59</v>
      </c>
      <c r="F6" s="126" t="s">
        <v>60</v>
      </c>
      <c r="G6" s="126" t="s">
        <v>61</v>
      </c>
      <c r="H6" s="126" t="s">
        <v>62</v>
      </c>
      <c r="I6" s="126" t="s">
        <v>63</v>
      </c>
      <c r="J6" s="126" t="s">
        <v>64</v>
      </c>
      <c r="K6" s="126" t="s">
        <v>8</v>
      </c>
    </row>
    <row r="7" spans="2:11" s="29" customFormat="1" ht="15">
      <c r="B7" s="125"/>
      <c r="C7" s="128"/>
      <c r="D7" s="67"/>
      <c r="E7" s="67"/>
      <c r="F7" s="67"/>
      <c r="G7" s="67"/>
      <c r="H7" s="67"/>
      <c r="I7" s="67"/>
      <c r="J7" s="67"/>
      <c r="K7" s="67"/>
    </row>
    <row r="8" spans="2:19" s="16" customFormat="1" ht="14.25" customHeight="1">
      <c r="B8" s="15" t="s">
        <v>65</v>
      </c>
      <c r="C8" s="129" t="s">
        <v>102</v>
      </c>
      <c r="D8" s="16">
        <v>64</v>
      </c>
      <c r="E8" s="130">
        <v>92</v>
      </c>
      <c r="F8" s="16">
        <v>4</v>
      </c>
      <c r="G8" s="130">
        <v>1</v>
      </c>
      <c r="H8" s="16">
        <v>9</v>
      </c>
      <c r="I8" s="130">
        <v>13</v>
      </c>
      <c r="J8" s="16">
        <v>1</v>
      </c>
      <c r="K8" s="130">
        <f>SUM(D8:J8)</f>
        <v>184</v>
      </c>
      <c r="M8" s="130"/>
      <c r="O8" s="130"/>
      <c r="Q8" s="130"/>
      <c r="S8" s="131"/>
    </row>
    <row r="9" spans="2:19" s="16" customFormat="1" ht="14.25" customHeight="1">
      <c r="B9" s="15"/>
      <c r="C9" s="129" t="s">
        <v>103</v>
      </c>
      <c r="D9" s="16">
        <v>58</v>
      </c>
      <c r="E9" s="130">
        <v>52</v>
      </c>
      <c r="F9" s="16">
        <v>10</v>
      </c>
      <c r="G9" s="130">
        <v>3</v>
      </c>
      <c r="H9" s="16">
        <v>10</v>
      </c>
      <c r="I9" s="130">
        <v>2</v>
      </c>
      <c r="J9" s="16">
        <v>1</v>
      </c>
      <c r="K9" s="130">
        <f>SUM(D9:J9)</f>
        <v>136</v>
      </c>
      <c r="M9" s="130"/>
      <c r="O9" s="130"/>
      <c r="Q9" s="132"/>
      <c r="S9" s="131"/>
    </row>
    <row r="10" spans="2:19" s="16" customFormat="1" ht="14.25" customHeight="1">
      <c r="B10" s="15"/>
      <c r="C10" s="133" t="s">
        <v>104</v>
      </c>
      <c r="D10" s="16">
        <v>91</v>
      </c>
      <c r="E10" s="130">
        <v>80</v>
      </c>
      <c r="F10" s="16">
        <v>6</v>
      </c>
      <c r="G10" s="130">
        <v>2</v>
      </c>
      <c r="H10" s="16">
        <v>16</v>
      </c>
      <c r="I10" s="130">
        <v>5</v>
      </c>
      <c r="J10" s="16">
        <v>3</v>
      </c>
      <c r="K10" s="130">
        <f>SUM(D10:J10)</f>
        <v>203</v>
      </c>
      <c r="M10" s="130"/>
      <c r="O10" s="130"/>
      <c r="Q10" s="130"/>
      <c r="S10" s="131"/>
    </row>
    <row r="11" spans="2:15" s="16" customFormat="1" ht="14.25" customHeight="1">
      <c r="B11" s="15"/>
      <c r="C11" s="1"/>
      <c r="E11" s="130"/>
      <c r="G11" s="130"/>
      <c r="I11" s="130"/>
      <c r="K11" s="131"/>
      <c r="L11" s="131"/>
      <c r="M11" s="131"/>
      <c r="N11" s="30"/>
      <c r="O11" s="134"/>
    </row>
    <row r="12" spans="2:22" s="16" customFormat="1" ht="14.25" customHeight="1">
      <c r="B12" s="31" t="s">
        <v>66</v>
      </c>
      <c r="C12" s="135"/>
      <c r="D12" s="136">
        <v>71.285408</v>
      </c>
      <c r="E12" s="136">
        <v>38.003309</v>
      </c>
      <c r="F12" s="136">
        <v>2.553334</v>
      </c>
      <c r="G12" s="136">
        <v>0.225</v>
      </c>
      <c r="H12" s="136">
        <v>5.280307</v>
      </c>
      <c r="I12" s="136">
        <v>0.733017</v>
      </c>
      <c r="J12" s="136">
        <v>0.325</v>
      </c>
      <c r="K12" s="137">
        <f>SUM(D12:J12)</f>
        <v>118.405375</v>
      </c>
      <c r="L12" s="130"/>
      <c r="M12" s="32"/>
      <c r="N12" s="130"/>
      <c r="O12" s="32"/>
      <c r="P12" s="130"/>
      <c r="Q12" s="32"/>
      <c r="R12" s="33"/>
      <c r="S12" s="32"/>
      <c r="V12" s="138"/>
    </row>
    <row r="13" spans="2:22" s="16" customFormat="1" ht="14.25" customHeight="1">
      <c r="B13" s="35"/>
      <c r="C13" s="135"/>
      <c r="D13" s="137">
        <v>61.076182</v>
      </c>
      <c r="E13" s="36">
        <v>46.109581</v>
      </c>
      <c r="F13" s="137">
        <v>4.297961</v>
      </c>
      <c r="G13" s="36">
        <v>0.453</v>
      </c>
      <c r="H13" s="137">
        <v>3.80139</v>
      </c>
      <c r="I13" s="36">
        <v>0.113333</v>
      </c>
      <c r="J13" s="137">
        <v>0.108</v>
      </c>
      <c r="K13" s="137">
        <f>SUM(D13:J13)</f>
        <v>115.95944700000001</v>
      </c>
      <c r="L13" s="130"/>
      <c r="M13" s="32"/>
      <c r="N13" s="130"/>
      <c r="O13" s="32"/>
      <c r="P13" s="132"/>
      <c r="Q13" s="32"/>
      <c r="R13" s="33"/>
      <c r="S13" s="32"/>
      <c r="V13" s="138"/>
    </row>
    <row r="14" spans="2:22" s="16" customFormat="1" ht="14.25" customHeight="1">
      <c r="B14" s="15"/>
      <c r="C14" s="135"/>
      <c r="D14" s="137">
        <v>246.784907</v>
      </c>
      <c r="E14" s="36">
        <v>109.235268</v>
      </c>
      <c r="F14" s="137">
        <v>1.737875</v>
      </c>
      <c r="G14" s="36">
        <v>0.418</v>
      </c>
      <c r="H14" s="137">
        <v>6.12713</v>
      </c>
      <c r="I14" s="36">
        <v>0.268264</v>
      </c>
      <c r="J14" s="139">
        <v>0.47375</v>
      </c>
      <c r="K14" s="137">
        <f>SUM(D14:J14)</f>
        <v>365.045194</v>
      </c>
      <c r="L14" s="130"/>
      <c r="M14" s="32"/>
      <c r="N14" s="130"/>
      <c r="O14" s="32"/>
      <c r="P14" s="130"/>
      <c r="Q14" s="32"/>
      <c r="R14" s="33"/>
      <c r="S14" s="32"/>
      <c r="V14" s="138"/>
    </row>
    <row r="15" spans="2:10" s="140" customFormat="1" ht="14.25" customHeight="1">
      <c r="B15" s="13"/>
      <c r="C15" s="13"/>
      <c r="D15" s="130"/>
      <c r="E15" s="32"/>
      <c r="F15" s="130"/>
      <c r="G15" s="32"/>
      <c r="H15" s="130"/>
      <c r="I15" s="32"/>
      <c r="J15" s="130"/>
    </row>
    <row r="16" spans="2:3" s="140" customFormat="1" ht="14.25" customHeight="1">
      <c r="B16" s="13"/>
      <c r="C16" s="13"/>
    </row>
    <row r="17" spans="2:3" s="140" customFormat="1" ht="14.25" customHeight="1">
      <c r="B17" s="13"/>
      <c r="C17" s="13"/>
    </row>
    <row r="18" spans="2:3" s="140" customFormat="1" ht="14.25" customHeight="1">
      <c r="B18" s="97" t="s">
        <v>100</v>
      </c>
      <c r="C18" s="13"/>
    </row>
    <row r="19" spans="2:3" s="140" customFormat="1" ht="14.25" customHeight="1">
      <c r="B19" s="13"/>
      <c r="C19" s="13"/>
    </row>
    <row r="20" spans="2:3" s="140" customFormat="1" ht="14.25" customHeight="1">
      <c r="B20" s="13"/>
      <c r="C20" s="13"/>
    </row>
    <row r="21" spans="2:3" s="140" customFormat="1" ht="14.25" customHeight="1">
      <c r="B21" s="13"/>
      <c r="C21" s="13"/>
    </row>
    <row r="22" spans="2:3" s="140" customFormat="1" ht="14.25" customHeight="1">
      <c r="B22" s="13"/>
      <c r="C22" s="1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8"/>
  <sheetViews>
    <sheetView zoomScalePageLayoutView="0" workbookViewId="0" topLeftCell="A1">
      <selection activeCell="B28" sqref="B28"/>
    </sheetView>
  </sheetViews>
  <sheetFormatPr defaultColWidth="9.140625" defaultRowHeight="12.75"/>
  <cols>
    <col min="2" max="2" width="91.421875" style="0" bestFit="1" customWidth="1"/>
  </cols>
  <sheetData>
    <row r="2" spans="1:2" ht="16.5">
      <c r="A2" s="159" t="s">
        <v>121</v>
      </c>
      <c r="B2" s="159"/>
    </row>
    <row r="3" spans="1:2" ht="15">
      <c r="A3" s="150"/>
      <c r="B3" s="151"/>
    </row>
    <row r="4" spans="1:2" ht="12.75">
      <c r="A4" s="154">
        <v>8.1</v>
      </c>
      <c r="B4" s="155" t="s">
        <v>109</v>
      </c>
    </row>
    <row r="5" spans="1:2" ht="12.75">
      <c r="A5" s="152"/>
      <c r="B5" s="153"/>
    </row>
    <row r="6" spans="1:2" ht="12.75">
      <c r="A6" s="156">
        <v>8.2</v>
      </c>
      <c r="B6" s="157" t="s">
        <v>110</v>
      </c>
    </row>
    <row r="7" spans="1:2" ht="12.75">
      <c r="A7" s="152"/>
      <c r="B7" s="153"/>
    </row>
    <row r="8" spans="1:2" ht="12.75">
      <c r="A8" s="156">
        <v>8.3</v>
      </c>
      <c r="B8" s="157" t="s">
        <v>111</v>
      </c>
    </row>
    <row r="9" spans="1:2" ht="12.75">
      <c r="A9" s="152"/>
      <c r="B9" s="153"/>
    </row>
    <row r="10" spans="1:2" ht="12.75">
      <c r="A10" s="156">
        <v>8.4</v>
      </c>
      <c r="B10" s="157" t="s">
        <v>112</v>
      </c>
    </row>
    <row r="11" spans="1:2" ht="12.75">
      <c r="A11" s="152"/>
      <c r="B11" s="153"/>
    </row>
    <row r="12" spans="1:2" ht="12.75">
      <c r="A12" s="156">
        <v>8.5</v>
      </c>
      <c r="B12" s="157" t="s">
        <v>113</v>
      </c>
    </row>
    <row r="13" spans="1:2" ht="12.75">
      <c r="A13" s="152"/>
      <c r="B13" s="153"/>
    </row>
    <row r="14" spans="1:2" ht="12.75">
      <c r="A14" s="156">
        <v>8.6</v>
      </c>
      <c r="B14" s="157" t="s">
        <v>114</v>
      </c>
    </row>
    <row r="15" spans="1:2" ht="12.75">
      <c r="A15" s="152"/>
      <c r="B15" s="153"/>
    </row>
    <row r="16" spans="1:2" ht="12.75">
      <c r="A16" s="156">
        <v>8.7</v>
      </c>
      <c r="B16" s="157" t="s">
        <v>51</v>
      </c>
    </row>
    <row r="17" spans="1:2" ht="12.75">
      <c r="A17" s="152"/>
      <c r="B17" s="153"/>
    </row>
    <row r="18" spans="1:2" ht="12.75">
      <c r="A18" s="156">
        <v>8.8</v>
      </c>
      <c r="B18" s="157" t="s">
        <v>115</v>
      </c>
    </row>
    <row r="19" spans="1:2" ht="12.75">
      <c r="A19" s="152"/>
      <c r="B19" s="153"/>
    </row>
    <row r="20" spans="1:2" ht="12.75">
      <c r="A20" s="156">
        <v>8.9</v>
      </c>
      <c r="B20" s="157" t="s">
        <v>116</v>
      </c>
    </row>
    <row r="21" spans="1:2" ht="12.75">
      <c r="A21" s="152"/>
      <c r="B21" s="153"/>
    </row>
    <row r="22" spans="1:2" ht="12.75">
      <c r="A22" s="158">
        <v>8.1</v>
      </c>
      <c r="B22" s="157" t="s">
        <v>117</v>
      </c>
    </row>
    <row r="23" spans="1:2" ht="12.75">
      <c r="A23" s="152"/>
      <c r="B23" s="153"/>
    </row>
    <row r="24" spans="1:2" ht="12.75">
      <c r="A24" s="156">
        <v>8.11</v>
      </c>
      <c r="B24" s="157" t="s">
        <v>118</v>
      </c>
    </row>
    <row r="25" spans="1:2" ht="12.75">
      <c r="A25" s="152"/>
      <c r="B25" s="153"/>
    </row>
    <row r="26" spans="1:2" ht="12.75">
      <c r="A26" s="156">
        <v>8.12</v>
      </c>
      <c r="B26" s="157" t="s">
        <v>119</v>
      </c>
    </row>
    <row r="27" spans="1:2" ht="12.75">
      <c r="A27" s="152"/>
      <c r="B27" s="153"/>
    </row>
    <row r="28" spans="1:2" ht="12.75">
      <c r="A28" s="156">
        <v>8.13</v>
      </c>
      <c r="B28" s="157" t="s">
        <v>120</v>
      </c>
    </row>
  </sheetData>
  <sheetProtection/>
  <mergeCells count="1">
    <mergeCell ref="A2:B2"/>
  </mergeCells>
  <hyperlinks>
    <hyperlink ref="A4:B4" location="'8.1 &amp; 8.2'!A1" display="'8.1 &amp; 8.2'!A1"/>
    <hyperlink ref="A6:B6" location="'8.1 &amp; 8.2'!A1" display="'8.1 &amp; 8.2'!A1"/>
    <hyperlink ref="A8:B8" location="'8.3 &amp; 8.4'!A1" display="'8.3 &amp; 8.4'!A1"/>
    <hyperlink ref="A10:B10" location="'8.3 &amp; 8.4'!A1" display="'8.3 &amp; 8.4'!A1"/>
    <hyperlink ref="A12:B12" location="'8.5'!A1" display="'8.5'!A1"/>
    <hyperlink ref="A14:B14" location="'8.6'!A1" display="'8.6'!A1"/>
    <hyperlink ref="A16:B16" location="'8.7'!A1" display="'8.7'!A1"/>
    <hyperlink ref="A18:B18" location="'8.8'!A1" display="'8.8'!A1"/>
    <hyperlink ref="A20:B20" location="'8.9'!A1" display="'8.9'!A1"/>
    <hyperlink ref="A22:B22" location="'8.10'!A1" display="'8.10'!A1"/>
    <hyperlink ref="A24:B24" location="'8.11'!A1" display="'8.11'!A1"/>
    <hyperlink ref="A26:B26" location="'8.12'!A1" display="'8.12'!A1"/>
    <hyperlink ref="A28:B28" location="'8.13'!A1" display="'8.13'!A1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Y88"/>
  <sheetViews>
    <sheetView zoomScale="77" zoomScaleNormal="77" zoomScalePageLayoutView="0" workbookViewId="0" topLeftCell="A15">
      <selection activeCell="B57" sqref="B57:P57"/>
    </sheetView>
  </sheetViews>
  <sheetFormatPr defaultColWidth="9.140625" defaultRowHeight="14.25" customHeight="1"/>
  <cols>
    <col min="1" max="1" width="9.140625" style="5" customWidth="1"/>
    <col min="2" max="2" width="17.8515625" style="4" bestFit="1" customWidth="1"/>
    <col min="3" max="3" width="17.28125" style="4" customWidth="1"/>
    <col min="4" max="5" width="10.7109375" style="5" customWidth="1"/>
    <col min="6" max="7" width="11.7109375" style="5" customWidth="1"/>
    <col min="8" max="9" width="8.8515625" style="5" customWidth="1"/>
    <col min="10" max="11" width="11.00390625" style="5" customWidth="1"/>
    <col min="12" max="13" width="12.8515625" style="5" customWidth="1"/>
    <col min="14" max="14" width="9.57421875" style="5" bestFit="1" customWidth="1"/>
    <col min="15" max="17" width="11.7109375" style="5" customWidth="1"/>
    <col min="18" max="16384" width="9.140625" style="5" customWidth="1"/>
  </cols>
  <sheetData>
    <row r="3" ht="14.25" customHeight="1">
      <c r="B3" s="3" t="s">
        <v>70</v>
      </c>
    </row>
    <row r="4" ht="14.25" customHeight="1">
      <c r="B4" s="3" t="s">
        <v>96</v>
      </c>
    </row>
    <row r="6" spans="2:17" s="7" customFormat="1" ht="14.25" customHeight="1">
      <c r="B6" s="141" t="s">
        <v>0</v>
      </c>
      <c r="C6" s="141" t="s">
        <v>101</v>
      </c>
      <c r="D6" s="127" t="s">
        <v>1</v>
      </c>
      <c r="E6" s="127"/>
      <c r="F6" s="127" t="s">
        <v>2</v>
      </c>
      <c r="G6" s="127"/>
      <c r="H6" s="127" t="s">
        <v>3</v>
      </c>
      <c r="I6" s="127"/>
      <c r="J6" s="127" t="s">
        <v>4</v>
      </c>
      <c r="K6" s="127"/>
      <c r="L6" s="127" t="s">
        <v>5</v>
      </c>
      <c r="M6" s="127"/>
      <c r="N6" s="127" t="s">
        <v>6</v>
      </c>
      <c r="O6" s="127"/>
      <c r="P6" s="127" t="s">
        <v>8</v>
      </c>
      <c r="Q6" s="142"/>
    </row>
    <row r="7" spans="2:25" s="7" customFormat="1" ht="14.25" customHeight="1">
      <c r="B7" s="141"/>
      <c r="C7" s="141"/>
      <c r="D7" s="127" t="s">
        <v>36</v>
      </c>
      <c r="E7" s="127" t="s">
        <v>37</v>
      </c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42"/>
      <c r="T7" s="8"/>
      <c r="U7" s="8"/>
      <c r="V7" s="8"/>
      <c r="W7" s="8"/>
      <c r="X7" s="8"/>
      <c r="Y7" s="9"/>
    </row>
    <row r="8" spans="2:25" ht="14.25" customHeight="1">
      <c r="B8" s="10" t="s">
        <v>87</v>
      </c>
      <c r="C8" s="115" t="s">
        <v>102</v>
      </c>
      <c r="D8" s="11">
        <v>504</v>
      </c>
      <c r="E8" s="118">
        <v>13.263157894736842</v>
      </c>
      <c r="F8" s="11">
        <v>27</v>
      </c>
      <c r="G8" s="118">
        <v>9.060402684563758</v>
      </c>
      <c r="H8" s="11">
        <v>15</v>
      </c>
      <c r="I8" s="118">
        <v>13.274336283185843</v>
      </c>
      <c r="J8" s="11">
        <v>627</v>
      </c>
      <c r="K8" s="118">
        <v>49.40898345153664</v>
      </c>
      <c r="L8" s="11">
        <v>66</v>
      </c>
      <c r="M8" s="118">
        <v>35.869565217391305</v>
      </c>
      <c r="N8" s="12">
        <v>0</v>
      </c>
      <c r="O8" s="118">
        <v>0</v>
      </c>
      <c r="P8" s="119">
        <v>1239</v>
      </c>
      <c r="Q8" s="118">
        <f>P8/P$41*100</f>
        <v>21.871138570167698</v>
      </c>
      <c r="T8" s="11"/>
      <c r="U8" s="11"/>
      <c r="V8" s="11"/>
      <c r="W8" s="11"/>
      <c r="X8" s="11"/>
      <c r="Y8" s="12"/>
    </row>
    <row r="9" spans="2:25" ht="14.25" customHeight="1">
      <c r="B9" s="10"/>
      <c r="C9" s="115" t="s">
        <v>103</v>
      </c>
      <c r="D9" s="11">
        <v>1405</v>
      </c>
      <c r="E9" s="118">
        <v>28.224186420249097</v>
      </c>
      <c r="F9" s="11">
        <v>23</v>
      </c>
      <c r="G9" s="118">
        <v>5.502392344497608</v>
      </c>
      <c r="H9" s="11">
        <v>27</v>
      </c>
      <c r="I9" s="118">
        <v>15.517241379310345</v>
      </c>
      <c r="J9" s="11">
        <v>475</v>
      </c>
      <c r="K9" s="118">
        <v>48.46938775510204</v>
      </c>
      <c r="L9" s="11">
        <v>25</v>
      </c>
      <c r="M9" s="118">
        <v>18.38235294117647</v>
      </c>
      <c r="N9" s="12">
        <v>0</v>
      </c>
      <c r="O9" s="118">
        <v>0</v>
      </c>
      <c r="P9" s="119">
        <v>1955</v>
      </c>
      <c r="Q9" s="118">
        <f>P9/P$42*100</f>
        <v>29.240203410110677</v>
      </c>
      <c r="T9" s="11"/>
      <c r="U9" s="11"/>
      <c r="V9" s="11"/>
      <c r="W9" s="11"/>
      <c r="X9" s="11"/>
      <c r="Y9" s="12"/>
    </row>
    <row r="10" spans="2:25" ht="14.25" customHeight="1">
      <c r="B10" s="10"/>
      <c r="C10" s="116" t="s">
        <v>104</v>
      </c>
      <c r="D10" s="11">
        <v>476</v>
      </c>
      <c r="E10" s="118">
        <v>11.888111888111888</v>
      </c>
      <c r="F10" s="11">
        <v>46</v>
      </c>
      <c r="G10" s="118">
        <v>11.886304909560723</v>
      </c>
      <c r="H10" s="11">
        <v>5</v>
      </c>
      <c r="I10" s="118">
        <v>5.813953488372093</v>
      </c>
      <c r="J10" s="11">
        <v>548</v>
      </c>
      <c r="K10" s="118">
        <v>51.40712945590994</v>
      </c>
      <c r="L10" s="11">
        <v>37</v>
      </c>
      <c r="M10" s="118">
        <v>18.226600985221676</v>
      </c>
      <c r="N10" s="12">
        <v>0</v>
      </c>
      <c r="O10" s="118">
        <v>0</v>
      </c>
      <c r="P10" s="119">
        <v>1112</v>
      </c>
      <c r="Q10" s="118">
        <f>P10/P$43*100</f>
        <v>19.349225682965024</v>
      </c>
      <c r="T10" s="11"/>
      <c r="U10" s="11"/>
      <c r="V10" s="11"/>
      <c r="W10" s="11"/>
      <c r="X10" s="11"/>
      <c r="Y10" s="12"/>
    </row>
    <row r="11" spans="2:25" ht="14.25" customHeight="1">
      <c r="B11" s="10" t="s">
        <v>88</v>
      </c>
      <c r="C11" s="1"/>
      <c r="D11" s="11">
        <v>687</v>
      </c>
      <c r="E11" s="118">
        <v>18.07894736842105</v>
      </c>
      <c r="F11" s="11">
        <v>39</v>
      </c>
      <c r="G11" s="118">
        <v>13.087248322147651</v>
      </c>
      <c r="H11" s="11">
        <v>4</v>
      </c>
      <c r="I11" s="118">
        <v>3.5398230088495577</v>
      </c>
      <c r="J11" s="11">
        <v>256</v>
      </c>
      <c r="K11" s="118">
        <v>20.17336485421592</v>
      </c>
      <c r="L11" s="11">
        <v>28</v>
      </c>
      <c r="M11" s="118">
        <v>15.217391304347828</v>
      </c>
      <c r="N11" s="12">
        <v>1</v>
      </c>
      <c r="O11" s="118">
        <v>100</v>
      </c>
      <c r="P11" s="119">
        <v>1015</v>
      </c>
      <c r="Q11" s="118">
        <f>P11/P$41*100</f>
        <v>17.917034421888793</v>
      </c>
      <c r="T11" s="11"/>
      <c r="U11" s="11"/>
      <c r="V11" s="11"/>
      <c r="W11" s="11"/>
      <c r="X11" s="11"/>
      <c r="Y11" s="12"/>
    </row>
    <row r="12" spans="2:25" ht="14.25" customHeight="1">
      <c r="B12" s="10"/>
      <c r="C12" s="1"/>
      <c r="D12" s="11">
        <v>701</v>
      </c>
      <c r="E12" s="118">
        <v>14.081960626757734</v>
      </c>
      <c r="F12" s="11">
        <v>90</v>
      </c>
      <c r="G12" s="118">
        <v>21.5311004784689</v>
      </c>
      <c r="H12" s="11">
        <v>47</v>
      </c>
      <c r="I12" s="118">
        <v>27.011494252873565</v>
      </c>
      <c r="J12" s="11">
        <v>206</v>
      </c>
      <c r="K12" s="118">
        <v>21.020408163265305</v>
      </c>
      <c r="L12" s="11">
        <v>12</v>
      </c>
      <c r="M12" s="118">
        <v>8.823529411764707</v>
      </c>
      <c r="N12" s="12">
        <v>0</v>
      </c>
      <c r="O12" s="118">
        <v>0</v>
      </c>
      <c r="P12" s="119">
        <v>1056</v>
      </c>
      <c r="Q12" s="118">
        <f>P12/P$42*100</f>
        <v>15.794196829195334</v>
      </c>
      <c r="T12" s="11"/>
      <c r="U12" s="11"/>
      <c r="V12" s="11"/>
      <c r="W12" s="11"/>
      <c r="X12" s="11"/>
      <c r="Y12" s="12"/>
    </row>
    <row r="13" spans="2:25" ht="14.25" customHeight="1">
      <c r="B13" s="10"/>
      <c r="C13" s="1"/>
      <c r="D13" s="11">
        <v>653</v>
      </c>
      <c r="E13" s="118">
        <v>16.30869130869131</v>
      </c>
      <c r="F13" s="11">
        <v>42</v>
      </c>
      <c r="G13" s="118">
        <v>10.852713178294573</v>
      </c>
      <c r="H13" s="11">
        <v>2</v>
      </c>
      <c r="I13" s="118">
        <v>2.3255813953488373</v>
      </c>
      <c r="J13" s="11">
        <v>217</v>
      </c>
      <c r="K13" s="118">
        <v>20.356472795497186</v>
      </c>
      <c r="L13" s="11">
        <v>29</v>
      </c>
      <c r="M13" s="118">
        <v>14.285714285714285</v>
      </c>
      <c r="N13" s="12">
        <v>0</v>
      </c>
      <c r="O13" s="118">
        <v>0</v>
      </c>
      <c r="P13" s="119">
        <v>943</v>
      </c>
      <c r="Q13" s="118">
        <f>P13/P$43*100</f>
        <v>16.408560988341744</v>
      </c>
      <c r="T13" s="11"/>
      <c r="U13" s="11"/>
      <c r="V13" s="11"/>
      <c r="W13" s="11"/>
      <c r="X13" s="11"/>
      <c r="Y13" s="12"/>
    </row>
    <row r="14" spans="2:25" ht="14.25" customHeight="1">
      <c r="B14" s="10" t="s">
        <v>89</v>
      </c>
      <c r="C14" s="1"/>
      <c r="D14" s="11">
        <v>708</v>
      </c>
      <c r="E14" s="118">
        <v>18.63157894736842</v>
      </c>
      <c r="F14" s="11">
        <v>46</v>
      </c>
      <c r="G14" s="118">
        <v>15.436241610738255</v>
      </c>
      <c r="H14" s="12">
        <v>17</v>
      </c>
      <c r="I14" s="118">
        <v>15.04424778761062</v>
      </c>
      <c r="J14" s="11">
        <v>108</v>
      </c>
      <c r="K14" s="118">
        <v>8.51063829787234</v>
      </c>
      <c r="L14" s="11">
        <v>14</v>
      </c>
      <c r="M14" s="118">
        <v>7.608695652173914</v>
      </c>
      <c r="N14" s="12">
        <v>0</v>
      </c>
      <c r="O14" s="118">
        <v>0</v>
      </c>
      <c r="P14" s="119">
        <v>893</v>
      </c>
      <c r="Q14" s="118">
        <f>P14/P$41*100</f>
        <v>15.763459841129743</v>
      </c>
      <c r="T14" s="11"/>
      <c r="U14" s="11"/>
      <c r="V14" s="12"/>
      <c r="W14" s="11"/>
      <c r="X14" s="11"/>
      <c r="Y14" s="12"/>
    </row>
    <row r="15" spans="2:25" ht="14.25" customHeight="1">
      <c r="B15" s="10"/>
      <c r="C15" s="1"/>
      <c r="D15" s="11">
        <v>916</v>
      </c>
      <c r="E15" s="118">
        <v>18.40096424266774</v>
      </c>
      <c r="F15" s="11">
        <v>42</v>
      </c>
      <c r="G15" s="118">
        <v>10.047846889952153</v>
      </c>
      <c r="H15" s="11">
        <v>17</v>
      </c>
      <c r="I15" s="118">
        <v>9.770114942528735</v>
      </c>
      <c r="J15" s="11">
        <v>102</v>
      </c>
      <c r="K15" s="118">
        <v>10.408163265306122</v>
      </c>
      <c r="L15" s="11">
        <v>17</v>
      </c>
      <c r="M15" s="118">
        <v>12.5</v>
      </c>
      <c r="N15" s="12">
        <v>0</v>
      </c>
      <c r="O15" s="118">
        <v>0</v>
      </c>
      <c r="P15" s="119">
        <v>1094</v>
      </c>
      <c r="Q15" s="118">
        <f>P15/P$42*100</f>
        <v>16.3625486090338</v>
      </c>
      <c r="T15" s="11"/>
      <c r="U15" s="11"/>
      <c r="V15" s="11"/>
      <c r="W15" s="11"/>
      <c r="X15" s="11"/>
      <c r="Y15" s="12"/>
    </row>
    <row r="16" spans="2:25" ht="14.25" customHeight="1">
      <c r="B16" s="10"/>
      <c r="C16" s="1"/>
      <c r="D16" s="11">
        <v>840</v>
      </c>
      <c r="E16" s="118">
        <v>20.97902097902098</v>
      </c>
      <c r="F16" s="11">
        <v>57</v>
      </c>
      <c r="G16" s="118">
        <v>14.728682170542637</v>
      </c>
      <c r="H16" s="11">
        <v>3</v>
      </c>
      <c r="I16" s="118">
        <v>3.488372093023256</v>
      </c>
      <c r="J16" s="11">
        <v>87</v>
      </c>
      <c r="K16" s="118">
        <v>8.161350844277674</v>
      </c>
      <c r="L16" s="11">
        <v>16</v>
      </c>
      <c r="M16" s="118">
        <v>7.8817733990147785</v>
      </c>
      <c r="N16" s="12">
        <v>0</v>
      </c>
      <c r="O16" s="118">
        <v>0</v>
      </c>
      <c r="P16" s="119">
        <v>1003</v>
      </c>
      <c r="Q16" s="118">
        <f>P16/P$43*100</f>
        <v>17.45258395684705</v>
      </c>
      <c r="T16" s="11"/>
      <c r="U16" s="11"/>
      <c r="V16" s="11"/>
      <c r="W16" s="11"/>
      <c r="X16" s="11"/>
      <c r="Y16" s="12"/>
    </row>
    <row r="17" spans="2:25" ht="14.25" customHeight="1">
      <c r="B17" s="10" t="s">
        <v>68</v>
      </c>
      <c r="C17" s="1"/>
      <c r="D17" s="11">
        <v>543</v>
      </c>
      <c r="E17" s="118">
        <v>14.289473684210527</v>
      </c>
      <c r="F17" s="11">
        <v>24</v>
      </c>
      <c r="G17" s="118">
        <v>8.053691275167784</v>
      </c>
      <c r="H17" s="11">
        <v>14</v>
      </c>
      <c r="I17" s="118">
        <v>12.389380530973451</v>
      </c>
      <c r="J17" s="11">
        <v>52</v>
      </c>
      <c r="K17" s="118">
        <v>4.097714736012608</v>
      </c>
      <c r="L17" s="11">
        <v>8</v>
      </c>
      <c r="M17" s="118">
        <v>4.3478260869565215</v>
      </c>
      <c r="N17" s="12">
        <v>0</v>
      </c>
      <c r="O17" s="118">
        <v>0</v>
      </c>
      <c r="P17" s="119">
        <v>641</v>
      </c>
      <c r="Q17" s="118">
        <f>P17/P$41*100</f>
        <v>11.315092674315975</v>
      </c>
      <c r="T17" s="11"/>
      <c r="U17" s="11"/>
      <c r="V17" s="11"/>
      <c r="W17" s="11"/>
      <c r="X17" s="11"/>
      <c r="Y17" s="12"/>
    </row>
    <row r="18" spans="2:25" ht="14.25" customHeight="1">
      <c r="B18" s="10"/>
      <c r="C18" s="1"/>
      <c r="D18" s="11">
        <v>490</v>
      </c>
      <c r="E18" s="118">
        <v>9.843310566492567</v>
      </c>
      <c r="F18" s="11">
        <v>31</v>
      </c>
      <c r="G18" s="118">
        <v>7.4162679425837315</v>
      </c>
      <c r="H18" s="11">
        <v>11</v>
      </c>
      <c r="I18" s="118">
        <v>6.321839080459771</v>
      </c>
      <c r="J18" s="11">
        <v>55</v>
      </c>
      <c r="K18" s="118">
        <v>5.612244897959184</v>
      </c>
      <c r="L18" s="11">
        <v>13</v>
      </c>
      <c r="M18" s="118">
        <v>9.558823529411764</v>
      </c>
      <c r="N18" s="12">
        <v>0</v>
      </c>
      <c r="O18" s="118">
        <v>0</v>
      </c>
      <c r="P18" s="119">
        <v>600</v>
      </c>
      <c r="Q18" s="118">
        <f>P18/P$42*100</f>
        <v>8.973975471133713</v>
      </c>
      <c r="T18" s="11"/>
      <c r="U18" s="11"/>
      <c r="V18" s="11"/>
      <c r="W18" s="11"/>
      <c r="X18" s="11"/>
      <c r="Y18" s="12"/>
    </row>
    <row r="19" spans="2:25" ht="14.25" customHeight="1">
      <c r="B19" s="10"/>
      <c r="C19" s="1"/>
      <c r="D19" s="11">
        <v>559</v>
      </c>
      <c r="E19" s="118">
        <v>13.96103896103896</v>
      </c>
      <c r="F19" s="11">
        <v>28</v>
      </c>
      <c r="G19" s="118">
        <v>7.235142118863049</v>
      </c>
      <c r="H19" s="11">
        <v>8</v>
      </c>
      <c r="I19" s="118">
        <v>9.30232558139535</v>
      </c>
      <c r="J19" s="11">
        <v>46</v>
      </c>
      <c r="K19" s="118">
        <v>4.315196998123827</v>
      </c>
      <c r="L19" s="11">
        <v>19</v>
      </c>
      <c r="M19" s="118">
        <v>9.35960591133005</v>
      </c>
      <c r="N19" s="12">
        <v>0</v>
      </c>
      <c r="O19" s="118">
        <v>0</v>
      </c>
      <c r="P19" s="119">
        <v>660</v>
      </c>
      <c r="Q19" s="118">
        <f>P19/P$43*100</f>
        <v>11.484252653558379</v>
      </c>
      <c r="T19" s="11"/>
      <c r="U19" s="11"/>
      <c r="V19" s="11"/>
      <c r="W19" s="11"/>
      <c r="X19" s="11"/>
      <c r="Y19" s="12"/>
    </row>
    <row r="20" spans="2:25" ht="14.25" customHeight="1">
      <c r="B20" s="10" t="s">
        <v>69</v>
      </c>
      <c r="C20" s="1"/>
      <c r="D20" s="11">
        <v>519</v>
      </c>
      <c r="E20" s="118">
        <v>13.657894736842104</v>
      </c>
      <c r="F20" s="11">
        <v>41</v>
      </c>
      <c r="G20" s="118">
        <v>13.758389261744966</v>
      </c>
      <c r="H20" s="11">
        <v>7</v>
      </c>
      <c r="I20" s="118">
        <v>6.1946902654867255</v>
      </c>
      <c r="J20" s="11">
        <v>50</v>
      </c>
      <c r="K20" s="118">
        <v>3.940110323089047</v>
      </c>
      <c r="L20" s="11">
        <v>8</v>
      </c>
      <c r="M20" s="118">
        <v>4.3478260869565215</v>
      </c>
      <c r="N20" s="12">
        <v>0</v>
      </c>
      <c r="O20" s="118">
        <v>0</v>
      </c>
      <c r="P20" s="119">
        <v>625</v>
      </c>
      <c r="Q20" s="118">
        <f>P20/P$41*100</f>
        <v>11.032656663724625</v>
      </c>
      <c r="T20" s="11"/>
      <c r="U20" s="11"/>
      <c r="V20" s="11"/>
      <c r="W20" s="11"/>
      <c r="X20" s="11"/>
      <c r="Y20" s="12"/>
    </row>
    <row r="21" spans="2:25" ht="14.25" customHeight="1">
      <c r="B21" s="10"/>
      <c r="C21" s="1"/>
      <c r="D21" s="11">
        <v>469</v>
      </c>
      <c r="E21" s="118">
        <v>9.42145439935717</v>
      </c>
      <c r="F21" s="11">
        <v>44</v>
      </c>
      <c r="G21" s="118">
        <v>10.526315789473683</v>
      </c>
      <c r="H21" s="11">
        <v>12</v>
      </c>
      <c r="I21" s="118">
        <v>6.896551724137931</v>
      </c>
      <c r="J21" s="11">
        <v>34</v>
      </c>
      <c r="K21" s="118">
        <v>3.4693877551020407</v>
      </c>
      <c r="L21" s="11">
        <v>10</v>
      </c>
      <c r="M21" s="118">
        <v>7.352941176470589</v>
      </c>
      <c r="N21" s="12">
        <v>0</v>
      </c>
      <c r="O21" s="118">
        <v>0</v>
      </c>
      <c r="P21" s="119">
        <v>569</v>
      </c>
      <c r="Q21" s="118">
        <f>P21/P$42*100</f>
        <v>8.510320071791803</v>
      </c>
      <c r="T21" s="11"/>
      <c r="U21" s="11"/>
      <c r="V21" s="11"/>
      <c r="W21" s="11"/>
      <c r="X21" s="11"/>
      <c r="Y21" s="12"/>
    </row>
    <row r="22" spans="2:25" ht="14.25" customHeight="1">
      <c r="B22" s="10"/>
      <c r="C22" s="1"/>
      <c r="D22" s="11">
        <v>507</v>
      </c>
      <c r="E22" s="118">
        <v>12.662337662337661</v>
      </c>
      <c r="F22" s="11">
        <v>41</v>
      </c>
      <c r="G22" s="118">
        <v>10.594315245478036</v>
      </c>
      <c r="H22" s="12">
        <v>9</v>
      </c>
      <c r="I22" s="118">
        <v>10.465116279069768</v>
      </c>
      <c r="J22" s="11">
        <v>25</v>
      </c>
      <c r="K22" s="118">
        <v>2.345215759849906</v>
      </c>
      <c r="L22" s="11">
        <v>16</v>
      </c>
      <c r="M22" s="118">
        <v>7.8817733990147785</v>
      </c>
      <c r="N22" s="12">
        <v>0</v>
      </c>
      <c r="O22" s="118">
        <v>0</v>
      </c>
      <c r="P22" s="119">
        <v>598</v>
      </c>
      <c r="Q22" s="118">
        <f>P22/P$43*100</f>
        <v>10.405428919436227</v>
      </c>
      <c r="T22" s="11"/>
      <c r="U22" s="11"/>
      <c r="V22" s="12"/>
      <c r="W22" s="11"/>
      <c r="X22" s="11"/>
      <c r="Y22" s="12"/>
    </row>
    <row r="23" spans="2:25" ht="14.25" customHeight="1">
      <c r="B23" s="10" t="s">
        <v>90</v>
      </c>
      <c r="C23" s="1"/>
      <c r="D23" s="11">
        <v>429</v>
      </c>
      <c r="E23" s="118">
        <v>11.289473684210527</v>
      </c>
      <c r="F23" s="11">
        <v>31</v>
      </c>
      <c r="G23" s="118">
        <v>10.40268456375839</v>
      </c>
      <c r="H23" s="11">
        <v>6</v>
      </c>
      <c r="I23" s="118">
        <v>5.3097345132743365</v>
      </c>
      <c r="J23" s="11">
        <v>37</v>
      </c>
      <c r="K23" s="118">
        <v>2.9156816390858946</v>
      </c>
      <c r="L23" s="11">
        <v>6</v>
      </c>
      <c r="M23" s="118">
        <v>3.260869565217391</v>
      </c>
      <c r="N23" s="12">
        <v>0</v>
      </c>
      <c r="O23" s="118">
        <v>0</v>
      </c>
      <c r="P23" s="119">
        <v>509</v>
      </c>
      <c r="Q23" s="118">
        <f>P23/P$41*100</f>
        <v>8.984995586937334</v>
      </c>
      <c r="T23" s="11"/>
      <c r="U23" s="11"/>
      <c r="V23" s="11"/>
      <c r="W23" s="11"/>
      <c r="X23" s="11"/>
      <c r="Y23" s="12"/>
    </row>
    <row r="24" spans="2:25" ht="14.25" customHeight="1">
      <c r="B24" s="10"/>
      <c r="C24" s="1"/>
      <c r="D24" s="11">
        <v>514</v>
      </c>
      <c r="E24" s="118">
        <v>10.325431900361592</v>
      </c>
      <c r="F24" s="11">
        <v>33</v>
      </c>
      <c r="G24" s="118">
        <v>7.894736842105263</v>
      </c>
      <c r="H24" s="11">
        <v>6</v>
      </c>
      <c r="I24" s="118">
        <v>3.4482758620689653</v>
      </c>
      <c r="J24" s="11">
        <v>31</v>
      </c>
      <c r="K24" s="118">
        <v>3.1632653061224487</v>
      </c>
      <c r="L24" s="11">
        <v>7</v>
      </c>
      <c r="M24" s="118">
        <v>5.147058823529411</v>
      </c>
      <c r="N24" s="12">
        <v>0</v>
      </c>
      <c r="O24" s="118">
        <v>0</v>
      </c>
      <c r="P24" s="119">
        <v>591</v>
      </c>
      <c r="Q24" s="118">
        <f>P24/P$42*100</f>
        <v>8.839365839066707</v>
      </c>
      <c r="T24" s="11"/>
      <c r="U24" s="11"/>
      <c r="V24" s="11"/>
      <c r="W24" s="11"/>
      <c r="X24" s="11"/>
      <c r="Y24" s="12"/>
    </row>
    <row r="25" spans="2:25" ht="14.25" customHeight="1">
      <c r="B25" s="10"/>
      <c r="C25" s="1"/>
      <c r="D25" s="11">
        <v>425</v>
      </c>
      <c r="E25" s="118">
        <v>10.614385614385615</v>
      </c>
      <c r="F25" s="11">
        <v>29</v>
      </c>
      <c r="G25" s="118">
        <v>7.493540051679587</v>
      </c>
      <c r="H25" s="11">
        <v>11</v>
      </c>
      <c r="I25" s="118">
        <v>12.790697674418606</v>
      </c>
      <c r="J25" s="11">
        <v>27</v>
      </c>
      <c r="K25" s="118">
        <v>2.5328330206378986</v>
      </c>
      <c r="L25" s="11">
        <v>8</v>
      </c>
      <c r="M25" s="118">
        <v>3.9408866995073892</v>
      </c>
      <c r="N25" s="12">
        <v>0</v>
      </c>
      <c r="O25" s="118">
        <v>0</v>
      </c>
      <c r="P25" s="119">
        <v>500</v>
      </c>
      <c r="Q25" s="118">
        <f>P25/P$43*100</f>
        <v>8.700191404210893</v>
      </c>
      <c r="T25" s="11"/>
      <c r="U25" s="11"/>
      <c r="V25" s="11"/>
      <c r="W25" s="11"/>
      <c r="X25" s="11"/>
      <c r="Y25" s="12"/>
    </row>
    <row r="26" spans="2:25" ht="14.25" customHeight="1">
      <c r="B26" s="10" t="s">
        <v>91</v>
      </c>
      <c r="C26" s="1"/>
      <c r="D26" s="11">
        <v>230</v>
      </c>
      <c r="E26" s="118">
        <v>6.052631578947368</v>
      </c>
      <c r="F26" s="11">
        <v>15</v>
      </c>
      <c r="G26" s="118">
        <v>5.033557046979865</v>
      </c>
      <c r="H26" s="11">
        <v>3</v>
      </c>
      <c r="I26" s="118">
        <v>2.6548672566371683</v>
      </c>
      <c r="J26" s="11">
        <v>46</v>
      </c>
      <c r="K26" s="118">
        <v>3.6249014972419227</v>
      </c>
      <c r="L26" s="11">
        <v>2</v>
      </c>
      <c r="M26" s="118">
        <v>1.0869565217391304</v>
      </c>
      <c r="N26" s="12">
        <v>0</v>
      </c>
      <c r="O26" s="118">
        <v>0</v>
      </c>
      <c r="P26" s="119">
        <v>296</v>
      </c>
      <c r="Q26" s="118">
        <f>P26/P$41*100</f>
        <v>5.2250661959399824</v>
      </c>
      <c r="T26" s="11"/>
      <c r="U26" s="11"/>
      <c r="V26" s="11"/>
      <c r="W26" s="11"/>
      <c r="X26" s="11"/>
      <c r="Y26" s="12"/>
    </row>
    <row r="27" spans="2:25" ht="14.25" customHeight="1">
      <c r="B27" s="10"/>
      <c r="C27" s="1"/>
      <c r="D27" s="11">
        <v>226</v>
      </c>
      <c r="E27" s="118">
        <v>4.539975893933307</v>
      </c>
      <c r="F27" s="11">
        <v>25</v>
      </c>
      <c r="G27" s="118">
        <v>5.980861244019139</v>
      </c>
      <c r="H27" s="11">
        <v>2</v>
      </c>
      <c r="I27" s="118">
        <v>1.1494252873563218</v>
      </c>
      <c r="J27" s="11">
        <v>11</v>
      </c>
      <c r="K27" s="118">
        <v>1.1224489795918366</v>
      </c>
      <c r="L27" s="11">
        <v>2</v>
      </c>
      <c r="M27" s="118">
        <v>1.4705882352941175</v>
      </c>
      <c r="N27" s="12">
        <v>0</v>
      </c>
      <c r="O27" s="118">
        <v>0</v>
      </c>
      <c r="P27" s="119">
        <v>266</v>
      </c>
      <c r="Q27" s="118">
        <f>P27/P$42*100</f>
        <v>3.9784624588692794</v>
      </c>
      <c r="T27" s="11"/>
      <c r="U27" s="11"/>
      <c r="V27" s="11"/>
      <c r="W27" s="11"/>
      <c r="X27" s="11"/>
      <c r="Y27" s="12"/>
    </row>
    <row r="28" spans="2:25" ht="14.25" customHeight="1">
      <c r="B28" s="10"/>
      <c r="C28" s="1"/>
      <c r="D28" s="11">
        <v>254</v>
      </c>
      <c r="E28" s="118">
        <v>6.343656343656344</v>
      </c>
      <c r="F28" s="11">
        <v>32</v>
      </c>
      <c r="G28" s="118">
        <v>8.2687338501292</v>
      </c>
      <c r="H28" s="11">
        <v>7</v>
      </c>
      <c r="I28" s="118">
        <v>8.13953488372093</v>
      </c>
      <c r="J28" s="11">
        <v>42</v>
      </c>
      <c r="K28" s="118">
        <v>3.9399624765478425</v>
      </c>
      <c r="L28" s="11">
        <v>8</v>
      </c>
      <c r="M28" s="118">
        <v>3.9408866995073892</v>
      </c>
      <c r="N28" s="12">
        <v>0</v>
      </c>
      <c r="O28" s="118">
        <v>0</v>
      </c>
      <c r="P28" s="119">
        <v>343</v>
      </c>
      <c r="Q28" s="118">
        <f>P28/P$43*100</f>
        <v>5.9683313032886725</v>
      </c>
      <c r="T28" s="11"/>
      <c r="U28" s="11"/>
      <c r="V28" s="11"/>
      <c r="W28" s="11"/>
      <c r="X28" s="11"/>
      <c r="Y28" s="12"/>
    </row>
    <row r="29" spans="2:25" ht="14.25" customHeight="1">
      <c r="B29" s="10" t="s">
        <v>92</v>
      </c>
      <c r="C29" s="1"/>
      <c r="D29" s="11">
        <v>87</v>
      </c>
      <c r="E29" s="118">
        <v>2.289473684210526</v>
      </c>
      <c r="F29" s="11">
        <v>17</v>
      </c>
      <c r="G29" s="118">
        <v>5.704697986577181</v>
      </c>
      <c r="H29" s="11">
        <v>6</v>
      </c>
      <c r="I29" s="118">
        <v>5.3097345132743365</v>
      </c>
      <c r="J29" s="11">
        <v>18</v>
      </c>
      <c r="K29" s="118">
        <v>1.4184397163120568</v>
      </c>
      <c r="L29" s="11">
        <v>6</v>
      </c>
      <c r="M29" s="118">
        <v>3.260869565217391</v>
      </c>
      <c r="N29" s="12">
        <v>0</v>
      </c>
      <c r="O29" s="118">
        <v>0</v>
      </c>
      <c r="P29" s="119">
        <v>134</v>
      </c>
      <c r="Q29" s="118">
        <f>P29/P$41*100</f>
        <v>2.3654015887025595</v>
      </c>
      <c r="T29" s="11"/>
      <c r="U29" s="11"/>
      <c r="V29" s="11"/>
      <c r="W29" s="11"/>
      <c r="X29" s="11"/>
      <c r="Y29" s="12"/>
    </row>
    <row r="30" spans="2:25" ht="14.25" customHeight="1">
      <c r="B30" s="10"/>
      <c r="C30" s="1"/>
      <c r="D30" s="11">
        <v>138</v>
      </c>
      <c r="E30" s="118">
        <v>2.772197669746886</v>
      </c>
      <c r="F30" s="11">
        <v>14</v>
      </c>
      <c r="G30" s="118">
        <v>3.349282296650718</v>
      </c>
      <c r="H30" s="11">
        <v>1</v>
      </c>
      <c r="I30" s="118">
        <v>0.5747126436781609</v>
      </c>
      <c r="J30" s="11">
        <v>12</v>
      </c>
      <c r="K30" s="118">
        <v>1.2244897959183674</v>
      </c>
      <c r="L30" s="11">
        <v>2</v>
      </c>
      <c r="M30" s="118">
        <v>1.4705882352941175</v>
      </c>
      <c r="N30" s="12">
        <v>0</v>
      </c>
      <c r="O30" s="118">
        <v>0</v>
      </c>
      <c r="P30" s="119">
        <v>167</v>
      </c>
      <c r="Q30" s="118">
        <f>P30/P$42*100</f>
        <v>2.4977565061322164</v>
      </c>
      <c r="T30" s="11"/>
      <c r="U30" s="11"/>
      <c r="V30" s="11"/>
      <c r="W30" s="11"/>
      <c r="X30" s="11"/>
      <c r="Y30" s="12"/>
    </row>
    <row r="31" spans="2:25" ht="14.25" customHeight="1">
      <c r="B31" s="10"/>
      <c r="C31" s="1"/>
      <c r="D31" s="11">
        <v>163</v>
      </c>
      <c r="E31" s="118">
        <v>4.070929070929071</v>
      </c>
      <c r="F31" s="11">
        <v>19</v>
      </c>
      <c r="G31" s="118">
        <v>4.909560723514212</v>
      </c>
      <c r="H31" s="11">
        <v>2</v>
      </c>
      <c r="I31" s="118">
        <v>2.3255813953488373</v>
      </c>
      <c r="J31" s="11">
        <v>20</v>
      </c>
      <c r="K31" s="118">
        <v>1.876172607879925</v>
      </c>
      <c r="L31" s="11">
        <v>5</v>
      </c>
      <c r="M31" s="118">
        <v>2.4630541871921183</v>
      </c>
      <c r="N31" s="12">
        <v>0</v>
      </c>
      <c r="O31" s="118">
        <v>0</v>
      </c>
      <c r="P31" s="119">
        <v>209</v>
      </c>
      <c r="Q31" s="118">
        <f>P31/P$43*100</f>
        <v>3.636680006960153</v>
      </c>
      <c r="T31" s="11"/>
      <c r="U31" s="11"/>
      <c r="V31" s="11"/>
      <c r="W31" s="11"/>
      <c r="X31" s="11"/>
      <c r="Y31" s="12"/>
    </row>
    <row r="32" spans="2:25" ht="14.25" customHeight="1">
      <c r="B32" s="10" t="s">
        <v>93</v>
      </c>
      <c r="C32" s="1"/>
      <c r="D32" s="11">
        <v>37</v>
      </c>
      <c r="E32" s="118">
        <v>0.9736842105263158</v>
      </c>
      <c r="F32" s="11">
        <v>8</v>
      </c>
      <c r="G32" s="118">
        <v>2.684563758389262</v>
      </c>
      <c r="H32" s="11">
        <v>3</v>
      </c>
      <c r="I32" s="118">
        <v>2.6548672566371683</v>
      </c>
      <c r="J32" s="11">
        <v>20</v>
      </c>
      <c r="K32" s="118">
        <v>1.5760441292356184</v>
      </c>
      <c r="L32" s="11">
        <v>8</v>
      </c>
      <c r="M32" s="118">
        <v>4.3478260869565215</v>
      </c>
      <c r="N32" s="11">
        <v>0</v>
      </c>
      <c r="O32" s="118">
        <v>0</v>
      </c>
      <c r="P32" s="119">
        <v>76</v>
      </c>
      <c r="Q32" s="118">
        <f>P32/P$41*100</f>
        <v>1.3415710503089144</v>
      </c>
      <c r="T32" s="11"/>
      <c r="U32" s="11"/>
      <c r="V32" s="11"/>
      <c r="W32" s="11"/>
      <c r="X32" s="11"/>
      <c r="Y32" s="11"/>
    </row>
    <row r="33" spans="2:25" ht="14.25" customHeight="1">
      <c r="B33" s="10"/>
      <c r="C33" s="1"/>
      <c r="D33" s="11">
        <v>48</v>
      </c>
      <c r="E33" s="118">
        <v>0.9642426677380473</v>
      </c>
      <c r="F33" s="11">
        <v>14</v>
      </c>
      <c r="G33" s="118">
        <v>3.349282296650718</v>
      </c>
      <c r="H33" s="11">
        <v>10</v>
      </c>
      <c r="I33" s="118">
        <v>5.747126436781609</v>
      </c>
      <c r="J33" s="11">
        <v>7</v>
      </c>
      <c r="K33" s="118">
        <v>0.7142857142857143</v>
      </c>
      <c r="L33" s="11">
        <v>2</v>
      </c>
      <c r="M33" s="118">
        <v>1.4705882352941175</v>
      </c>
      <c r="N33" s="12">
        <v>0</v>
      </c>
      <c r="O33" s="118">
        <v>0</v>
      </c>
      <c r="P33" s="119">
        <v>81</v>
      </c>
      <c r="Q33" s="118">
        <f>P33/P$42*100</f>
        <v>1.211486688603051</v>
      </c>
      <c r="T33" s="11"/>
      <c r="U33" s="11"/>
      <c r="V33" s="11"/>
      <c r="W33" s="11"/>
      <c r="X33" s="11"/>
      <c r="Y33" s="12"/>
    </row>
    <row r="34" spans="2:25" ht="14.25" customHeight="1">
      <c r="B34" s="10"/>
      <c r="C34" s="1"/>
      <c r="D34" s="11">
        <v>50</v>
      </c>
      <c r="E34" s="118">
        <v>1.2487512487512489</v>
      </c>
      <c r="F34" s="11">
        <v>18</v>
      </c>
      <c r="G34" s="118">
        <v>4.651162790697675</v>
      </c>
      <c r="H34" s="11">
        <v>4</v>
      </c>
      <c r="I34" s="118">
        <v>4.651162790697675</v>
      </c>
      <c r="J34" s="11">
        <v>7</v>
      </c>
      <c r="K34" s="118">
        <v>0.6566604127579738</v>
      </c>
      <c r="L34" s="11">
        <v>11</v>
      </c>
      <c r="M34" s="118">
        <v>5.41871921182266</v>
      </c>
      <c r="N34" s="12">
        <v>1</v>
      </c>
      <c r="O34" s="118">
        <v>100</v>
      </c>
      <c r="P34" s="119">
        <v>91</v>
      </c>
      <c r="Q34" s="118">
        <f>P34/P$43*100</f>
        <v>1.5834348355663823</v>
      </c>
      <c r="T34" s="11"/>
      <c r="U34" s="11"/>
      <c r="V34" s="11"/>
      <c r="W34" s="11"/>
      <c r="X34" s="11"/>
      <c r="Y34" s="12"/>
    </row>
    <row r="35" spans="2:25" ht="14.25" customHeight="1">
      <c r="B35" s="10" t="s">
        <v>94</v>
      </c>
      <c r="C35" s="1"/>
      <c r="D35" s="11">
        <v>19</v>
      </c>
      <c r="E35" s="118">
        <v>0.5</v>
      </c>
      <c r="F35" s="11">
        <v>11</v>
      </c>
      <c r="G35" s="118">
        <v>3.691275167785235</v>
      </c>
      <c r="H35" s="11">
        <v>4</v>
      </c>
      <c r="I35" s="118">
        <v>3.5398230088495577</v>
      </c>
      <c r="J35" s="11">
        <v>6</v>
      </c>
      <c r="K35" s="118">
        <v>0.4728132387706856</v>
      </c>
      <c r="L35" s="11">
        <v>2</v>
      </c>
      <c r="M35" s="118">
        <v>1.0869565217391304</v>
      </c>
      <c r="N35" s="12">
        <v>0</v>
      </c>
      <c r="O35" s="118">
        <v>0</v>
      </c>
      <c r="P35" s="119">
        <v>42</v>
      </c>
      <c r="Q35" s="118">
        <f>P35/P$41*100</f>
        <v>0.7413945278022949</v>
      </c>
      <c r="T35" s="11"/>
      <c r="U35" s="11"/>
      <c r="V35" s="11"/>
      <c r="W35" s="11"/>
      <c r="X35" s="11"/>
      <c r="Y35" s="12"/>
    </row>
    <row r="36" spans="2:25" ht="14.25" customHeight="1">
      <c r="B36" s="10"/>
      <c r="C36" s="1"/>
      <c r="D36" s="11">
        <v>31</v>
      </c>
      <c r="E36" s="118">
        <v>0.622740056247489</v>
      </c>
      <c r="F36" s="11">
        <v>25</v>
      </c>
      <c r="G36" s="118">
        <v>5.980861244019139</v>
      </c>
      <c r="H36" s="11">
        <v>1</v>
      </c>
      <c r="I36" s="118">
        <v>0.5747126436781609</v>
      </c>
      <c r="J36" s="11">
        <v>6</v>
      </c>
      <c r="K36" s="118">
        <v>0.6122448979591837</v>
      </c>
      <c r="L36" s="11">
        <v>5</v>
      </c>
      <c r="M36" s="118">
        <v>3.6764705882352944</v>
      </c>
      <c r="N36" s="12">
        <v>0</v>
      </c>
      <c r="O36" s="118">
        <v>0</v>
      </c>
      <c r="P36" s="119">
        <v>68</v>
      </c>
      <c r="Q36" s="118">
        <f>P36/P$42*100</f>
        <v>1.0170505533951542</v>
      </c>
      <c r="T36" s="11"/>
      <c r="U36" s="11"/>
      <c r="V36" s="11"/>
      <c r="W36" s="11"/>
      <c r="X36" s="11"/>
      <c r="Y36" s="12"/>
    </row>
    <row r="37" spans="2:17" ht="14.25" customHeight="1">
      <c r="B37" s="10"/>
      <c r="C37" s="1"/>
      <c r="D37" s="5">
        <v>36</v>
      </c>
      <c r="E37" s="118">
        <v>0.8991008991008992</v>
      </c>
      <c r="F37" s="5">
        <v>15</v>
      </c>
      <c r="G37" s="118">
        <v>3.875968992248062</v>
      </c>
      <c r="H37" s="5">
        <v>4</v>
      </c>
      <c r="I37" s="118">
        <v>4.651162790697675</v>
      </c>
      <c r="J37" s="5">
        <v>10</v>
      </c>
      <c r="K37" s="118">
        <v>0.9380863039399625</v>
      </c>
      <c r="L37" s="5">
        <v>5</v>
      </c>
      <c r="M37" s="118">
        <v>2.4630541871921183</v>
      </c>
      <c r="N37" s="5">
        <v>0</v>
      </c>
      <c r="O37" s="118">
        <v>0</v>
      </c>
      <c r="P37" s="119">
        <v>70</v>
      </c>
      <c r="Q37" s="118">
        <f>P37/P$43*100</f>
        <v>1.2180267965895248</v>
      </c>
    </row>
    <row r="38" spans="2:17" ht="14.25" customHeight="1">
      <c r="B38" s="10" t="s">
        <v>7</v>
      </c>
      <c r="C38" s="3"/>
      <c r="D38" s="5">
        <v>37</v>
      </c>
      <c r="E38" s="118">
        <v>0.9736842105263158</v>
      </c>
      <c r="F38" s="5">
        <v>39</v>
      </c>
      <c r="G38" s="118">
        <v>13.087248322147651</v>
      </c>
      <c r="H38" s="5">
        <v>34</v>
      </c>
      <c r="I38" s="118">
        <v>30.08849557522124</v>
      </c>
      <c r="J38" s="5">
        <v>49</v>
      </c>
      <c r="K38" s="118">
        <v>3.8613081166272654</v>
      </c>
      <c r="L38" s="5">
        <v>36</v>
      </c>
      <c r="M38" s="118">
        <v>19.565217391304348</v>
      </c>
      <c r="N38" s="5">
        <v>0</v>
      </c>
      <c r="O38" s="118">
        <v>0</v>
      </c>
      <c r="P38" s="119">
        <v>195</v>
      </c>
      <c r="Q38" s="118">
        <f>P38/P$41*100</f>
        <v>3.442188879082083</v>
      </c>
    </row>
    <row r="39" spans="2:17" ht="14.25" customHeight="1">
      <c r="B39" s="10"/>
      <c r="C39" s="3"/>
      <c r="D39" s="5">
        <v>40</v>
      </c>
      <c r="E39" s="118">
        <v>0.8035355564483728</v>
      </c>
      <c r="F39" s="5">
        <v>77</v>
      </c>
      <c r="G39" s="118">
        <v>18.421052631578945</v>
      </c>
      <c r="H39" s="5">
        <v>40</v>
      </c>
      <c r="I39" s="118">
        <v>22.988505747126435</v>
      </c>
      <c r="J39" s="5">
        <v>41</v>
      </c>
      <c r="K39" s="118">
        <v>4.183673469387755</v>
      </c>
      <c r="L39" s="5">
        <v>41</v>
      </c>
      <c r="M39" s="118">
        <v>30.14705882352941</v>
      </c>
      <c r="N39" s="5">
        <v>0</v>
      </c>
      <c r="O39" s="118">
        <v>0</v>
      </c>
      <c r="P39" s="119">
        <v>239</v>
      </c>
      <c r="Q39" s="118">
        <f>P39/P$41*100</f>
        <v>4.218887908208297</v>
      </c>
    </row>
    <row r="40" spans="2:17" ht="14.25" customHeight="1">
      <c r="B40" s="10"/>
      <c r="C40" s="3"/>
      <c r="D40" s="5">
        <v>41</v>
      </c>
      <c r="E40" s="118">
        <v>1.023976023976024</v>
      </c>
      <c r="F40" s="5">
        <v>60</v>
      </c>
      <c r="G40" s="118">
        <v>15.503875968992247</v>
      </c>
      <c r="H40" s="5">
        <v>31</v>
      </c>
      <c r="I40" s="118">
        <v>36.04651162790697</v>
      </c>
      <c r="J40" s="5">
        <v>37</v>
      </c>
      <c r="K40" s="118">
        <v>3.4709193245778613</v>
      </c>
      <c r="L40" s="5">
        <v>49</v>
      </c>
      <c r="M40" s="118">
        <v>24.137931034482758</v>
      </c>
      <c r="N40" s="5">
        <v>0</v>
      </c>
      <c r="O40" s="118">
        <v>0</v>
      </c>
      <c r="P40" s="119">
        <v>218</v>
      </c>
      <c r="Q40" s="118">
        <f>P40/P$43*100</f>
        <v>3.7932834522359493</v>
      </c>
    </row>
    <row r="41" spans="2:16" ht="14.25" customHeight="1">
      <c r="B41" s="94" t="s">
        <v>8</v>
      </c>
      <c r="C41" s="3"/>
      <c r="D41" s="120">
        <f>D8+D11+D14+D17+D20+D23+D26+D29+D32+D35+D38</f>
        <v>3800</v>
      </c>
      <c r="E41" s="118"/>
      <c r="F41" s="120">
        <f>F8+F11+F14+F17+F20+F23+F26+F29+F32+F35+F38</f>
        <v>298</v>
      </c>
      <c r="G41" s="118"/>
      <c r="H41" s="120">
        <f>H8+H11+H14+H17+H20+H23+H26+H29+H32+H35+H38</f>
        <v>113</v>
      </c>
      <c r="I41" s="118"/>
      <c r="J41" s="120">
        <f>J8+J11+J14+J17+J20+J23+J26+J29+J32+J35+J38</f>
        <v>1269</v>
      </c>
      <c r="K41" s="118"/>
      <c r="L41" s="120">
        <f>L8+L11+L14+L17+L20+L23+L26+L29+L32+L35+L38</f>
        <v>184</v>
      </c>
      <c r="M41" s="118"/>
      <c r="N41" s="120">
        <f>N8+N11+N14+N17+N20+N23+N26+N29+N32+N35+N38</f>
        <v>1</v>
      </c>
      <c r="O41" s="118"/>
      <c r="P41" s="120">
        <f>P8+P11+P14+P17+P20+P23+P26+P29+P32+P35+P38</f>
        <v>5665</v>
      </c>
    </row>
    <row r="42" spans="3:16" ht="14.25" customHeight="1">
      <c r="C42" s="13"/>
      <c r="D42" s="120">
        <f aca="true" t="shared" si="0" ref="D42:F43">D9+D12+D15+D18+D21+D24+D27+D30+D33+D36+D39</f>
        <v>4978</v>
      </c>
      <c r="E42" s="118"/>
      <c r="F42" s="120">
        <f t="shared" si="0"/>
        <v>418</v>
      </c>
      <c r="G42" s="118"/>
      <c r="H42" s="120">
        <f>H9+H12+H15+H18+H21+H24+H27+H30+H33+H36+H39</f>
        <v>174</v>
      </c>
      <c r="I42" s="118"/>
      <c r="J42" s="120">
        <f>J9+J12+J15+J18+J21+J24+J27+J30+J33+J36+J39</f>
        <v>980</v>
      </c>
      <c r="K42" s="118"/>
      <c r="L42" s="120">
        <f>L9+L12+L15+L18+L21+L24+L27+L30+L33+L36+L39</f>
        <v>136</v>
      </c>
      <c r="M42" s="118"/>
      <c r="N42" s="120">
        <f>N9+N12+N15+N18+N21+N24+N27+N30+N33+N36+N39</f>
        <v>0</v>
      </c>
      <c r="O42" s="118"/>
      <c r="P42" s="120">
        <f>P9+P12+P15+P18+P21+P24+P27+P30+P33+P36+P39</f>
        <v>6686</v>
      </c>
    </row>
    <row r="43" spans="2:16" ht="14.25" customHeight="1">
      <c r="B43" s="13"/>
      <c r="C43" s="13"/>
      <c r="D43" s="120">
        <f t="shared" si="0"/>
        <v>4004</v>
      </c>
      <c r="E43" s="118"/>
      <c r="F43" s="120">
        <f t="shared" si="0"/>
        <v>387</v>
      </c>
      <c r="G43" s="118"/>
      <c r="H43" s="120">
        <f>H10+H13+H16+H19+H22+H25+H28+H31+H34+H37+H40</f>
        <v>86</v>
      </c>
      <c r="I43" s="118"/>
      <c r="J43" s="120">
        <f>J10+J13+J16+J19+J22+J25+J28+J31+J34+J37+J40</f>
        <v>1066</v>
      </c>
      <c r="K43" s="118"/>
      <c r="L43" s="120">
        <f>L10+L13+L16+L19+L22+L25+L28+L31+L34+L37+L40</f>
        <v>203</v>
      </c>
      <c r="M43" s="118"/>
      <c r="N43" s="120">
        <f>N10+N13+N16+N19+N22+N25+N28+N31+N34+N37+N40</f>
        <v>1</v>
      </c>
      <c r="O43" s="118"/>
      <c r="P43" s="120">
        <f>P10+P13+P16+P19+P22+P25+P28+P31+P34+P37+P40</f>
        <v>5747</v>
      </c>
    </row>
    <row r="44" spans="2:16" ht="14.25" customHeight="1">
      <c r="B44" s="13"/>
      <c r="C44" s="13"/>
      <c r="D44" s="95"/>
      <c r="E44" s="93"/>
      <c r="F44" s="95"/>
      <c r="G44" s="93"/>
      <c r="H44" s="95"/>
      <c r="I44" s="93"/>
      <c r="J44" s="95"/>
      <c r="K44" s="93"/>
      <c r="L44" s="95"/>
      <c r="M44" s="93"/>
      <c r="N44" s="95"/>
      <c r="O44" s="93"/>
      <c r="P44" s="95"/>
    </row>
    <row r="45" spans="2:16" ht="14.25" customHeight="1">
      <c r="B45" s="3" t="s">
        <v>38</v>
      </c>
      <c r="D45" s="96">
        <f>D41/$P41*100</f>
        <v>67.07855251544572</v>
      </c>
      <c r="E45" s="97"/>
      <c r="F45" s="96">
        <f>F41/$P41*100</f>
        <v>5.260370697263901</v>
      </c>
      <c r="G45" s="97"/>
      <c r="H45" s="96">
        <f>H41/$P41*100</f>
        <v>1.994704324801412</v>
      </c>
      <c r="I45" s="97"/>
      <c r="J45" s="96">
        <f>J41/$P41*100</f>
        <v>22.40070609002648</v>
      </c>
      <c r="K45" s="97"/>
      <c r="L45" s="96">
        <f>L41/$P41*100</f>
        <v>3.24801412180053</v>
      </c>
      <c r="M45" s="97"/>
      <c r="N45" s="96">
        <f>N41/$P41*100</f>
        <v>0.0176522506619594</v>
      </c>
      <c r="O45" s="98"/>
      <c r="P45" s="96">
        <f>SUM(D45:O45)</f>
        <v>99.99999999999999</v>
      </c>
    </row>
    <row r="46" spans="4:16" ht="14.25" customHeight="1">
      <c r="D46" s="96">
        <f>D42/$P42*100</f>
        <v>74.45408315883937</v>
      </c>
      <c r="E46" s="97"/>
      <c r="F46" s="96">
        <f>F42/$P42*100</f>
        <v>6.251869578223153</v>
      </c>
      <c r="G46" s="97"/>
      <c r="H46" s="96">
        <f>H42/$P42*100</f>
        <v>2.6024528866287766</v>
      </c>
      <c r="I46" s="97"/>
      <c r="J46" s="96">
        <f>J42/$P42*100</f>
        <v>14.657493269518396</v>
      </c>
      <c r="K46" s="97"/>
      <c r="L46" s="96">
        <f>L42/$P42*100</f>
        <v>2.0341011067903083</v>
      </c>
      <c r="M46" s="97"/>
      <c r="N46" s="96">
        <f>N42/$P42*100</f>
        <v>0</v>
      </c>
      <c r="O46" s="98"/>
      <c r="P46" s="96">
        <f>SUM(D46:O46)</f>
        <v>100</v>
      </c>
    </row>
    <row r="47" spans="4:16" ht="14.25" customHeight="1">
      <c r="D47" s="96">
        <f>D43/$P43*100</f>
        <v>69.67113276492083</v>
      </c>
      <c r="E47" s="97"/>
      <c r="F47" s="96">
        <f>F43/$P43*100</f>
        <v>6.733948146859231</v>
      </c>
      <c r="G47" s="97"/>
      <c r="H47" s="96">
        <f>H43/$P43*100</f>
        <v>1.4964329215242735</v>
      </c>
      <c r="I47" s="97"/>
      <c r="J47" s="96">
        <f>J43/$P43*100</f>
        <v>18.54880807377762</v>
      </c>
      <c r="K47" s="97"/>
      <c r="L47" s="96">
        <f>L43/$P43*100</f>
        <v>3.5322777101096223</v>
      </c>
      <c r="M47" s="97"/>
      <c r="N47" s="96">
        <f>N43/$P43*100</f>
        <v>0.017400382808421787</v>
      </c>
      <c r="O47" s="98"/>
      <c r="P47" s="96">
        <f>SUM(D47:O47)</f>
        <v>100</v>
      </c>
    </row>
    <row r="49" ht="14.25" customHeight="1">
      <c r="B49" s="14" t="s">
        <v>100</v>
      </c>
    </row>
    <row r="50" ht="14.25" customHeight="1">
      <c r="B50" s="14"/>
    </row>
    <row r="51" ht="14.25" customHeight="1">
      <c r="B51" s="14"/>
    </row>
    <row r="52" ht="14.25" customHeight="1">
      <c r="B52" s="14"/>
    </row>
    <row r="53" spans="2:16" ht="14.25" customHeight="1">
      <c r="B53" s="3" t="s">
        <v>71</v>
      </c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2:16" ht="14.25" customHeight="1">
      <c r="B54" s="3" t="s">
        <v>39</v>
      </c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2:16" s="20" customFormat="1" ht="14.25" customHeight="1">
      <c r="B55" s="17" t="s">
        <v>97</v>
      </c>
      <c r="C55" s="18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2:16" ht="14.25" customHeight="1">
      <c r="B56" s="15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2:16" s="7" customFormat="1" ht="31.5" customHeight="1">
      <c r="B57" s="143" t="s">
        <v>0</v>
      </c>
      <c r="C57" s="141" t="s">
        <v>101</v>
      </c>
      <c r="D57" s="144" t="s">
        <v>1</v>
      </c>
      <c r="E57" s="144"/>
      <c r="F57" s="144" t="s">
        <v>2</v>
      </c>
      <c r="G57" s="144"/>
      <c r="H57" s="144" t="s">
        <v>3</v>
      </c>
      <c r="I57" s="144"/>
      <c r="J57" s="144" t="s">
        <v>4</v>
      </c>
      <c r="K57" s="144"/>
      <c r="L57" s="144" t="s">
        <v>5</v>
      </c>
      <c r="M57" s="144"/>
      <c r="N57" s="144" t="s">
        <v>6</v>
      </c>
      <c r="O57" s="144"/>
      <c r="P57" s="144" t="s">
        <v>8</v>
      </c>
    </row>
    <row r="58" spans="2:16" ht="14.25" customHeight="1">
      <c r="B58" s="10" t="s">
        <v>87</v>
      </c>
      <c r="C58" s="117" t="s">
        <v>105</v>
      </c>
      <c r="D58" s="23">
        <f>(D10/D8)*100-100</f>
        <v>-5.555555555555557</v>
      </c>
      <c r="E58" s="23"/>
      <c r="F58" s="23">
        <f>(F10/F8)*100-100</f>
        <v>70.37037037037038</v>
      </c>
      <c r="G58" s="23"/>
      <c r="H58" s="23">
        <f>(H10/H8)*100-100</f>
        <v>-66.66666666666667</v>
      </c>
      <c r="I58" s="23"/>
      <c r="J58" s="23">
        <f>(J10/J8)*100-100</f>
        <v>-12.599681020733655</v>
      </c>
      <c r="K58" s="23"/>
      <c r="L58" s="23">
        <f>(L10/L8)*100-100</f>
        <v>-43.939393939393945</v>
      </c>
      <c r="M58" s="23"/>
      <c r="N58" s="23" t="s">
        <v>67</v>
      </c>
      <c r="O58" s="23"/>
      <c r="P58" s="23">
        <f>(P10/P8)*100-100</f>
        <v>-10.250201775625499</v>
      </c>
    </row>
    <row r="59" spans="2:16" ht="14.25" customHeight="1">
      <c r="B59" s="99"/>
      <c r="C59" s="117" t="s">
        <v>106</v>
      </c>
      <c r="D59" s="23">
        <f>(D10/D9)*100-100</f>
        <v>-66.12099644128114</v>
      </c>
      <c r="E59" s="23"/>
      <c r="F59" s="23">
        <f>(F10/F9)*100-100</f>
        <v>100</v>
      </c>
      <c r="G59" s="23"/>
      <c r="H59" s="23">
        <f>(H10/H9)*100-100</f>
        <v>-81.48148148148148</v>
      </c>
      <c r="I59" s="23"/>
      <c r="J59" s="23">
        <f>(J10/J9)*100-100</f>
        <v>15.36842105263159</v>
      </c>
      <c r="K59" s="23"/>
      <c r="L59" s="23">
        <f>(L10/L9)*100-100</f>
        <v>48</v>
      </c>
      <c r="M59" s="23"/>
      <c r="N59" s="23" t="s">
        <v>67</v>
      </c>
      <c r="O59" s="23"/>
      <c r="P59" s="23">
        <f>(P10/P9)*100-100</f>
        <v>-43.12020460358056</v>
      </c>
    </row>
    <row r="60" spans="2:16" ht="14.25" customHeight="1">
      <c r="B60" s="10" t="s">
        <v>88</v>
      </c>
      <c r="C60" s="2"/>
      <c r="D60" s="23">
        <f>(D13/D11)*100-100</f>
        <v>-4.949053857350805</v>
      </c>
      <c r="E60" s="23"/>
      <c r="F60" s="23">
        <f>(F13/F11)*100-100</f>
        <v>7.692307692307693</v>
      </c>
      <c r="G60" s="23"/>
      <c r="H60" s="23">
        <f>(H13/H11)*100-100</f>
        <v>-50</v>
      </c>
      <c r="I60" s="23"/>
      <c r="J60" s="23">
        <f>(J13/J11)*100-100</f>
        <v>-15.234375</v>
      </c>
      <c r="K60" s="23"/>
      <c r="L60" s="23">
        <f>(L13/L11)*100-100</f>
        <v>3.5714285714285836</v>
      </c>
      <c r="M60" s="23"/>
      <c r="N60" s="23" t="s">
        <v>67</v>
      </c>
      <c r="O60" s="23"/>
      <c r="P60" s="23">
        <f>(P13/P11)*100-100</f>
        <v>-7.09359605911331</v>
      </c>
    </row>
    <row r="61" spans="2:16" ht="14.25" customHeight="1">
      <c r="B61" s="99"/>
      <c r="C61" s="2"/>
      <c r="D61" s="23">
        <f>(D13/D12)*100-100</f>
        <v>-6.847360912981458</v>
      </c>
      <c r="E61" s="23"/>
      <c r="F61" s="23">
        <f>(F13/F12)*100-100</f>
        <v>-53.333333333333336</v>
      </c>
      <c r="G61" s="23"/>
      <c r="H61" s="23">
        <f>(H13/H12)*100-100</f>
        <v>-95.74468085106383</v>
      </c>
      <c r="I61" s="23"/>
      <c r="J61" s="23">
        <f>(J13/J12)*100-100</f>
        <v>5.3398058252427205</v>
      </c>
      <c r="K61" s="23"/>
      <c r="L61" s="23">
        <f>(L13/L12)*100-100</f>
        <v>141.66666666666666</v>
      </c>
      <c r="M61" s="23"/>
      <c r="N61" s="23" t="s">
        <v>67</v>
      </c>
      <c r="O61" s="23"/>
      <c r="P61" s="23">
        <f>(P13/P12)*100-100</f>
        <v>-10.700757575757578</v>
      </c>
    </row>
    <row r="62" spans="2:16" ht="14.25" customHeight="1">
      <c r="B62" s="10" t="s">
        <v>89</v>
      </c>
      <c r="C62" s="2"/>
      <c r="D62" s="23">
        <f>(D16/D14)*100-100</f>
        <v>18.64406779661016</v>
      </c>
      <c r="E62" s="23"/>
      <c r="F62" s="23">
        <f>(F16/F14)*100-100</f>
        <v>23.91304347826086</v>
      </c>
      <c r="G62" s="23"/>
      <c r="H62" s="23">
        <f>(H16/H14)*100-100</f>
        <v>-82.35294117647058</v>
      </c>
      <c r="I62" s="23"/>
      <c r="J62" s="23">
        <f>(J16/J14)*100-100</f>
        <v>-19.444444444444443</v>
      </c>
      <c r="K62" s="23"/>
      <c r="L62" s="23">
        <f>(L16/L14)*100-100</f>
        <v>14.285714285714278</v>
      </c>
      <c r="M62" s="23"/>
      <c r="N62" s="23" t="s">
        <v>67</v>
      </c>
      <c r="O62" s="23"/>
      <c r="P62" s="23">
        <f>(P16/P14)*100-100</f>
        <v>12.318029115341545</v>
      </c>
    </row>
    <row r="63" spans="2:16" ht="14.25" customHeight="1">
      <c r="B63" s="99"/>
      <c r="C63" s="2"/>
      <c r="D63" s="23">
        <f>(D16/D15)*100-100</f>
        <v>-8.296943231441048</v>
      </c>
      <c r="E63" s="23"/>
      <c r="F63" s="23">
        <f>(F16/F15)*100-100</f>
        <v>35.71428571428572</v>
      </c>
      <c r="G63" s="23"/>
      <c r="H63" s="23">
        <f>(H16/H15)*100-100</f>
        <v>-82.35294117647058</v>
      </c>
      <c r="I63" s="23"/>
      <c r="J63" s="23">
        <f>(J16/J15)*100-100</f>
        <v>-14.705882352941174</v>
      </c>
      <c r="K63" s="23"/>
      <c r="L63" s="23">
        <f>(L16/L15)*100-100</f>
        <v>-5.882352941176478</v>
      </c>
      <c r="M63" s="23"/>
      <c r="N63" s="23" t="s">
        <v>67</v>
      </c>
      <c r="O63" s="23"/>
      <c r="P63" s="23">
        <f>(P16/P15)*100-100</f>
        <v>-8.318098720292497</v>
      </c>
    </row>
    <row r="64" spans="2:16" ht="14.25" customHeight="1">
      <c r="B64" s="10" t="s">
        <v>68</v>
      </c>
      <c r="C64" s="2"/>
      <c r="D64" s="23">
        <f>(D19/D17)*100-100</f>
        <v>2.94659300184162</v>
      </c>
      <c r="E64" s="23"/>
      <c r="F64" s="23">
        <f>(F19/F17)*100-100</f>
        <v>16.66666666666667</v>
      </c>
      <c r="G64" s="23"/>
      <c r="H64" s="23">
        <f>(H19/H17)*100-100</f>
        <v>-42.85714285714286</v>
      </c>
      <c r="I64" s="23"/>
      <c r="J64" s="23">
        <f>(J19/J17)*100-100</f>
        <v>-11.538461538461547</v>
      </c>
      <c r="K64" s="23"/>
      <c r="L64" s="23">
        <f>(L19/L17)*100-100</f>
        <v>137.5</v>
      </c>
      <c r="M64" s="23"/>
      <c r="N64" s="23" t="s">
        <v>67</v>
      </c>
      <c r="O64" s="23"/>
      <c r="P64" s="23">
        <f>(P19/P17)*100-100</f>
        <v>2.9641185647425914</v>
      </c>
    </row>
    <row r="65" spans="2:16" ht="14.25" customHeight="1">
      <c r="B65" s="99"/>
      <c r="C65" s="2"/>
      <c r="D65" s="23">
        <f>(D19/D18)*100-100</f>
        <v>14.08163265306122</v>
      </c>
      <c r="E65" s="23"/>
      <c r="F65" s="23">
        <f>(F19/F18)*100-100</f>
        <v>-9.677419354838719</v>
      </c>
      <c r="G65" s="23"/>
      <c r="H65" s="23">
        <f>(H19/H18)*100-100</f>
        <v>-27.272727272727266</v>
      </c>
      <c r="I65" s="23"/>
      <c r="J65" s="23">
        <f>(J19/J18)*100-100</f>
        <v>-16.363636363636374</v>
      </c>
      <c r="K65" s="23"/>
      <c r="L65" s="23">
        <f>(L19/L18)*100-100</f>
        <v>46.15384615384613</v>
      </c>
      <c r="M65" s="23"/>
      <c r="N65" s="23" t="s">
        <v>67</v>
      </c>
      <c r="O65" s="23"/>
      <c r="P65" s="23">
        <f>(P19/P18)*100-100</f>
        <v>10.000000000000014</v>
      </c>
    </row>
    <row r="66" spans="2:16" ht="14.25" customHeight="1">
      <c r="B66" s="10" t="s">
        <v>69</v>
      </c>
      <c r="C66" s="2"/>
      <c r="D66" s="23">
        <f>(D22/D20)*100-100</f>
        <v>-2.3121387283237027</v>
      </c>
      <c r="E66" s="23"/>
      <c r="F66" s="23">
        <f>(F22/F20)*100-100</f>
        <v>0</v>
      </c>
      <c r="G66" s="23"/>
      <c r="H66" s="23">
        <f>(H22/H20)*100-100</f>
        <v>28.571428571428584</v>
      </c>
      <c r="I66" s="23"/>
      <c r="J66" s="23">
        <f>(J22/J20)*100-100</f>
        <v>-50</v>
      </c>
      <c r="K66" s="23"/>
      <c r="L66" s="23">
        <f>(L22/L20)*100-100</f>
        <v>100</v>
      </c>
      <c r="M66" s="23"/>
      <c r="N66" s="23" t="s">
        <v>67</v>
      </c>
      <c r="O66" s="23"/>
      <c r="P66" s="23">
        <f>(P22/P20)*100-100</f>
        <v>-4.320000000000007</v>
      </c>
    </row>
    <row r="67" spans="2:16" ht="14.25" customHeight="1">
      <c r="B67" s="99"/>
      <c r="C67" s="2"/>
      <c r="D67" s="23">
        <f>(D22/D21)*100-100</f>
        <v>8.10234541577826</v>
      </c>
      <c r="E67" s="23"/>
      <c r="F67" s="23">
        <f>(F22/F21)*100-100</f>
        <v>-6.818181818181827</v>
      </c>
      <c r="G67" s="23"/>
      <c r="H67" s="23">
        <f>(H22/H21)*100-100</f>
        <v>-25</v>
      </c>
      <c r="I67" s="23"/>
      <c r="J67" s="23">
        <f>(J22/J21)*100-100</f>
        <v>-26.470588235294116</v>
      </c>
      <c r="K67" s="23"/>
      <c r="L67" s="23">
        <f>(L22/L21)*100-100</f>
        <v>60</v>
      </c>
      <c r="M67" s="23"/>
      <c r="N67" s="23" t="s">
        <v>67</v>
      </c>
      <c r="O67" s="23"/>
      <c r="P67" s="23">
        <f>(P22/P21)*100-100</f>
        <v>5.096660808435843</v>
      </c>
    </row>
    <row r="68" spans="2:16" ht="14.25" customHeight="1">
      <c r="B68" s="10" t="s">
        <v>90</v>
      </c>
      <c r="C68" s="2"/>
      <c r="D68" s="23">
        <f>(D25/D23)*100-100</f>
        <v>-0.9324009324009381</v>
      </c>
      <c r="E68" s="23"/>
      <c r="F68" s="23">
        <f>(F25/F23)*100-100</f>
        <v>-6.451612903225808</v>
      </c>
      <c r="G68" s="23"/>
      <c r="H68" s="23">
        <f>(H25/H23)*100-100</f>
        <v>83.33333333333331</v>
      </c>
      <c r="I68" s="23"/>
      <c r="J68" s="23">
        <f>(J25/J23)*100-100</f>
        <v>-27.02702702702703</v>
      </c>
      <c r="K68" s="23"/>
      <c r="L68" s="23">
        <f>(L25/L23)*100-100</f>
        <v>33.333333333333314</v>
      </c>
      <c r="M68" s="23"/>
      <c r="N68" s="23" t="s">
        <v>67</v>
      </c>
      <c r="O68" s="23"/>
      <c r="P68" s="23">
        <f>(P25/P23)*100-100</f>
        <v>-1.7681728880157124</v>
      </c>
    </row>
    <row r="69" spans="2:16" ht="14.25" customHeight="1">
      <c r="B69" s="99"/>
      <c r="C69" s="2"/>
      <c r="D69" s="23">
        <f>(D25/D24)*100-100</f>
        <v>-17.315175097276267</v>
      </c>
      <c r="E69" s="23"/>
      <c r="F69" s="23">
        <f>(F25/F24)*100-100</f>
        <v>-12.121212121212125</v>
      </c>
      <c r="G69" s="23"/>
      <c r="H69" s="23">
        <f>(H25/H24)*100-100</f>
        <v>83.33333333333331</v>
      </c>
      <c r="I69" s="23"/>
      <c r="J69" s="23">
        <f>(J25/J24)*100-100</f>
        <v>-12.903225806451616</v>
      </c>
      <c r="K69" s="23"/>
      <c r="L69" s="23">
        <f>(L25/L24)*100-100</f>
        <v>14.285714285714278</v>
      </c>
      <c r="M69" s="23"/>
      <c r="N69" s="23" t="s">
        <v>67</v>
      </c>
      <c r="O69" s="23"/>
      <c r="P69" s="23">
        <f>(P25/P24)*100-100</f>
        <v>-15.397631133671737</v>
      </c>
    </row>
    <row r="70" spans="2:16" ht="14.25" customHeight="1">
      <c r="B70" s="10" t="s">
        <v>91</v>
      </c>
      <c r="C70" s="2"/>
      <c r="D70" s="23">
        <f>(D28/D26)*100-100</f>
        <v>10.434782608695656</v>
      </c>
      <c r="E70" s="23"/>
      <c r="F70" s="23">
        <f>(F28/F26)*100-100</f>
        <v>113.33333333333334</v>
      </c>
      <c r="G70" s="23"/>
      <c r="H70" s="23">
        <f>(H28/H26)*100-100</f>
        <v>133.33333333333334</v>
      </c>
      <c r="I70" s="23"/>
      <c r="J70" s="23">
        <f>(J28/J26)*100-100</f>
        <v>-8.695652173913047</v>
      </c>
      <c r="K70" s="23"/>
      <c r="L70" s="23">
        <f>(L28/L26)*100-100</f>
        <v>300</v>
      </c>
      <c r="M70" s="23"/>
      <c r="N70" s="23" t="s">
        <v>67</v>
      </c>
      <c r="O70" s="23"/>
      <c r="P70" s="23">
        <f>(P28/P26)*100-100</f>
        <v>15.878378378378372</v>
      </c>
    </row>
    <row r="71" spans="2:16" ht="14.25" customHeight="1">
      <c r="B71" s="99"/>
      <c r="C71" s="2"/>
      <c r="D71" s="23">
        <f>(D28/D27)*100-100</f>
        <v>12.389380530973455</v>
      </c>
      <c r="E71" s="23"/>
      <c r="F71" s="23">
        <f>(F28/F27)*100-100</f>
        <v>28</v>
      </c>
      <c r="G71" s="23"/>
      <c r="H71" s="23">
        <f>(H28/H27)*100-100</f>
        <v>250</v>
      </c>
      <c r="I71" s="23"/>
      <c r="J71" s="23">
        <f>(J28/J27)*100-100</f>
        <v>281.8181818181818</v>
      </c>
      <c r="K71" s="23"/>
      <c r="L71" s="23" t="s">
        <v>67</v>
      </c>
      <c r="M71" s="23"/>
      <c r="N71" s="23" t="s">
        <v>67</v>
      </c>
      <c r="O71" s="23"/>
      <c r="P71" s="23">
        <f>(P28/P27)*100-100</f>
        <v>28.94736842105263</v>
      </c>
    </row>
    <row r="72" spans="2:16" ht="14.25" customHeight="1">
      <c r="B72" s="10" t="s">
        <v>92</v>
      </c>
      <c r="C72" s="2"/>
      <c r="D72" s="23">
        <f>(D31/D29)*100-100</f>
        <v>87.35632183908046</v>
      </c>
      <c r="E72" s="23"/>
      <c r="F72" s="23">
        <f>(F31/F29)*100-100</f>
        <v>11.764705882352942</v>
      </c>
      <c r="G72" s="23"/>
      <c r="H72" s="23">
        <f>(H31/H29)*100-100</f>
        <v>-66.66666666666667</v>
      </c>
      <c r="I72" s="23"/>
      <c r="J72" s="23">
        <f>(J31/J29)*100-100</f>
        <v>11.111111111111114</v>
      </c>
      <c r="K72" s="23"/>
      <c r="L72" s="23">
        <f>(L31/L29)*100-100</f>
        <v>-16.666666666666657</v>
      </c>
      <c r="M72" s="23"/>
      <c r="N72" s="23" t="s">
        <v>67</v>
      </c>
      <c r="O72" s="23"/>
      <c r="P72" s="23">
        <f>(P31/P29)*100-100</f>
        <v>55.970149253731336</v>
      </c>
    </row>
    <row r="73" spans="2:16" ht="14.25" customHeight="1">
      <c r="B73" s="99"/>
      <c r="C73" s="2"/>
      <c r="D73" s="23">
        <f>(D31/D30)*100-100</f>
        <v>18.1159420289855</v>
      </c>
      <c r="E73" s="23"/>
      <c r="F73" s="23">
        <f>(F31/F30)*100-100</f>
        <v>35.71428571428572</v>
      </c>
      <c r="G73" s="23"/>
      <c r="H73" s="23" t="s">
        <v>67</v>
      </c>
      <c r="I73" s="23"/>
      <c r="J73" s="23">
        <f>(J31/J30)*100-100</f>
        <v>66.66666666666669</v>
      </c>
      <c r="K73" s="23"/>
      <c r="L73" s="23">
        <f>(L31/L30)*100-100</f>
        <v>150</v>
      </c>
      <c r="M73" s="23"/>
      <c r="N73" s="23" t="s">
        <v>67</v>
      </c>
      <c r="O73" s="23"/>
      <c r="P73" s="23">
        <f>(P31/P30)*100-100</f>
        <v>25.149700598802397</v>
      </c>
    </row>
    <row r="74" spans="2:16" ht="14.25" customHeight="1">
      <c r="B74" s="10" t="s">
        <v>93</v>
      </c>
      <c r="C74" s="2"/>
      <c r="D74" s="23">
        <f>(D34/D32)*100-100</f>
        <v>35.13513513513513</v>
      </c>
      <c r="E74" s="23"/>
      <c r="F74" s="23">
        <f>(F34/F32)*100-100</f>
        <v>125</v>
      </c>
      <c r="G74" s="23"/>
      <c r="H74" s="23">
        <f>(H34/H32)*100-100</f>
        <v>33.333333333333314</v>
      </c>
      <c r="I74" s="23"/>
      <c r="J74" s="23">
        <f>(J34/J32)*100-100</f>
        <v>-65</v>
      </c>
      <c r="K74" s="23"/>
      <c r="L74" s="23">
        <f>(L34/L32)*100-100</f>
        <v>37.5</v>
      </c>
      <c r="M74" s="23"/>
      <c r="N74" s="23" t="s">
        <v>67</v>
      </c>
      <c r="O74" s="23"/>
      <c r="P74" s="23">
        <f>(P34/P32)*100-100</f>
        <v>19.736842105263165</v>
      </c>
    </row>
    <row r="75" spans="2:16" ht="14.25" customHeight="1">
      <c r="B75" s="99"/>
      <c r="C75" s="2"/>
      <c r="D75" s="23">
        <f>(D34/D33)*100-100</f>
        <v>4.166666666666671</v>
      </c>
      <c r="E75" s="23"/>
      <c r="F75" s="23">
        <f>(F34/F33)*100-100</f>
        <v>28.571428571428584</v>
      </c>
      <c r="G75" s="23"/>
      <c r="H75" s="23">
        <f>(H34/H33)*100-100</f>
        <v>-60</v>
      </c>
      <c r="I75" s="23"/>
      <c r="J75" s="23">
        <f>(J34/J33)*100-100</f>
        <v>0</v>
      </c>
      <c r="K75" s="23"/>
      <c r="L75" s="23">
        <f>(L34/L33)*100-100</f>
        <v>450</v>
      </c>
      <c r="M75" s="23"/>
      <c r="N75" s="23" t="s">
        <v>67</v>
      </c>
      <c r="O75" s="23"/>
      <c r="P75" s="23">
        <f>(P34/P33)*100-100</f>
        <v>12.345679012345684</v>
      </c>
    </row>
    <row r="76" spans="2:16" ht="14.25" customHeight="1">
      <c r="B76" s="10" t="s">
        <v>94</v>
      </c>
      <c r="C76" s="2"/>
      <c r="D76" s="23">
        <f>(D37/D35)*100-100</f>
        <v>89.4736842105263</v>
      </c>
      <c r="E76" s="23"/>
      <c r="F76" s="23">
        <f>(F37/F35)*100-100</f>
        <v>36.363636363636346</v>
      </c>
      <c r="G76" s="23"/>
      <c r="H76" s="23" t="s">
        <v>67</v>
      </c>
      <c r="I76" s="23"/>
      <c r="J76" s="23" t="s">
        <v>67</v>
      </c>
      <c r="K76" s="23"/>
      <c r="L76" s="23">
        <f>(L37/L35)*100-100</f>
        <v>150</v>
      </c>
      <c r="M76" s="23"/>
      <c r="N76" s="23" t="s">
        <v>67</v>
      </c>
      <c r="O76" s="23"/>
      <c r="P76" s="23">
        <f>(P37/P35)*100-100</f>
        <v>66.66666666666669</v>
      </c>
    </row>
    <row r="77" spans="2:16" ht="14.25" customHeight="1">
      <c r="B77" s="14"/>
      <c r="C77" s="2"/>
      <c r="D77" s="23">
        <f>(D37/D36)*100-100</f>
        <v>16.129032258064527</v>
      </c>
      <c r="E77" s="23"/>
      <c r="F77" s="23">
        <f>(F37/F36)*100-100</f>
        <v>-40</v>
      </c>
      <c r="G77" s="23"/>
      <c r="H77" s="23">
        <f>(H37/H36)*100-100</f>
        <v>300</v>
      </c>
      <c r="I77" s="23"/>
      <c r="J77" s="23">
        <f>(J37/J36)*100-100</f>
        <v>66.66666666666669</v>
      </c>
      <c r="K77" s="23"/>
      <c r="L77" s="23">
        <f>(L37/L36)*100-100</f>
        <v>0</v>
      </c>
      <c r="M77" s="23"/>
      <c r="N77" s="23" t="s">
        <v>67</v>
      </c>
      <c r="O77" s="23"/>
      <c r="P77" s="23">
        <f>(P37/P36)*100-100</f>
        <v>2.941176470588232</v>
      </c>
    </row>
    <row r="78" spans="2:16" ht="14.25" customHeight="1">
      <c r="B78" s="24" t="s">
        <v>7</v>
      </c>
      <c r="C78" s="2"/>
      <c r="D78" s="23">
        <f>(D40/D38)*100-100</f>
        <v>10.810810810810807</v>
      </c>
      <c r="E78" s="23"/>
      <c r="F78" s="23">
        <f>(F40/F38)*100-100</f>
        <v>53.84615384615387</v>
      </c>
      <c r="G78" s="23"/>
      <c r="H78" s="23">
        <f>(H40/H38)*100-100</f>
        <v>-8.82352941176471</v>
      </c>
      <c r="I78" s="23"/>
      <c r="J78" s="23">
        <f>(J40/J38)*100-100</f>
        <v>-24.48979591836735</v>
      </c>
      <c r="K78" s="23"/>
      <c r="L78" s="23">
        <f>(L40/L38)*100-100</f>
        <v>36.111111111111114</v>
      </c>
      <c r="M78" s="23"/>
      <c r="N78" s="23" t="s">
        <v>67</v>
      </c>
      <c r="O78" s="23"/>
      <c r="P78" s="23">
        <f>(P40/P38)*100-100</f>
        <v>11.794871794871796</v>
      </c>
    </row>
    <row r="79" spans="2:16" ht="14.25" customHeight="1">
      <c r="B79" s="99"/>
      <c r="C79" s="25"/>
      <c r="D79" s="23">
        <f>(D40/D39)*100-100</f>
        <v>2.499999999999986</v>
      </c>
      <c r="E79" s="26"/>
      <c r="F79" s="23">
        <f>(F40/F39)*100-100</f>
        <v>-22.077922077922068</v>
      </c>
      <c r="G79" s="26"/>
      <c r="H79" s="23">
        <f>(H40/H39)*100-100</f>
        <v>-22.5</v>
      </c>
      <c r="I79" s="26"/>
      <c r="J79" s="23">
        <f>(J40/J39)*100-100</f>
        <v>-9.756097560975604</v>
      </c>
      <c r="K79" s="26"/>
      <c r="L79" s="23">
        <f>(L40/L39)*100-100</f>
        <v>19.51219512195121</v>
      </c>
      <c r="M79" s="26"/>
      <c r="N79" s="23" t="s">
        <v>67</v>
      </c>
      <c r="O79" s="26"/>
      <c r="P79" s="23">
        <f>(P40/P39)*100-100</f>
        <v>-8.78661087866108</v>
      </c>
    </row>
    <row r="80" spans="3:16" ht="14.25" customHeight="1">
      <c r="C80" s="25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2:18" ht="14.25" customHeight="1">
      <c r="B81" s="100" t="s">
        <v>8</v>
      </c>
      <c r="D81" s="27">
        <f>(D43/D41)*100-100</f>
        <v>5.368421052631575</v>
      </c>
      <c r="E81" s="7"/>
      <c r="F81" s="27">
        <f>(F43/F41)*100-100</f>
        <v>29.86577181208054</v>
      </c>
      <c r="G81" s="7"/>
      <c r="H81" s="27">
        <f>(H43/H41)*100-100</f>
        <v>-23.893805309734518</v>
      </c>
      <c r="I81" s="7"/>
      <c r="J81" s="27">
        <f>(J43/J41)*100-100</f>
        <v>-15.996847911741526</v>
      </c>
      <c r="K81" s="7"/>
      <c r="L81" s="27">
        <f>(L43/L41)*100-100</f>
        <v>10.326086956521735</v>
      </c>
      <c r="M81" s="7"/>
      <c r="N81" s="27" t="s">
        <v>67</v>
      </c>
      <c r="O81" s="7"/>
      <c r="P81" s="27">
        <f>(P43/P41)*100-100</f>
        <v>1.4474845542806776</v>
      </c>
      <c r="Q81" s="7"/>
      <c r="R81" s="7"/>
    </row>
    <row r="82" spans="4:18" ht="14.25" customHeight="1">
      <c r="D82" s="27">
        <f>(D43/D42)*100-100</f>
        <v>-19.56609079951788</v>
      </c>
      <c r="E82" s="7"/>
      <c r="F82" s="27">
        <f>(F43/F42)*100-100</f>
        <v>-7.41626794258373</v>
      </c>
      <c r="G82" s="7"/>
      <c r="H82" s="27">
        <f>(H43/H42)*100-100</f>
        <v>-50.57471264367816</v>
      </c>
      <c r="I82" s="7"/>
      <c r="J82" s="27">
        <f>(J43/J42)*100-100</f>
        <v>8.775510204081627</v>
      </c>
      <c r="K82" s="7"/>
      <c r="L82" s="27">
        <f>(L43/L42)*100-100</f>
        <v>49.264705882352956</v>
      </c>
      <c r="M82" s="7"/>
      <c r="N82" s="27" t="s">
        <v>67</v>
      </c>
      <c r="O82" s="7"/>
      <c r="P82" s="27">
        <f>(P43/P42)*100-100</f>
        <v>-14.044271612324252</v>
      </c>
      <c r="Q82" s="7"/>
      <c r="R82" s="7"/>
    </row>
    <row r="83" spans="4:18" ht="14.25" customHeight="1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4:18" ht="14.25" customHeight="1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4:18" ht="14.25" customHeight="1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4:18" ht="14.25" customHeight="1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4:18" ht="14.25" customHeight="1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4:18" ht="14.25" customHeight="1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K81"/>
  <sheetViews>
    <sheetView zoomScale="77" zoomScaleNormal="77" zoomScalePageLayoutView="0" workbookViewId="0" topLeftCell="A1">
      <selection activeCell="B6" sqref="B6:J6"/>
    </sheetView>
  </sheetViews>
  <sheetFormatPr defaultColWidth="9.140625" defaultRowHeight="14.25" customHeight="1"/>
  <cols>
    <col min="1" max="1" width="9.140625" style="5" customWidth="1"/>
    <col min="2" max="2" width="17.8515625" style="4" bestFit="1" customWidth="1"/>
    <col min="3" max="3" width="15.7109375" style="4" bestFit="1" customWidth="1"/>
    <col min="4" max="10" width="15.57421875" style="5" customWidth="1"/>
    <col min="11" max="11" width="12.28125" style="85" bestFit="1" customWidth="1"/>
    <col min="12" max="16384" width="9.140625" style="5" customWidth="1"/>
  </cols>
  <sheetData>
    <row r="3" spans="2:10" ht="14.25" customHeight="1">
      <c r="B3" s="3" t="s">
        <v>72</v>
      </c>
      <c r="J3" s="85"/>
    </row>
    <row r="4" ht="14.25" customHeight="1">
      <c r="B4" s="3" t="s">
        <v>98</v>
      </c>
    </row>
    <row r="5" ht="14.25" customHeight="1">
      <c r="B5" s="3" t="s">
        <v>48</v>
      </c>
    </row>
    <row r="6" spans="2:11" s="7" customFormat="1" ht="53.25" customHeight="1">
      <c r="B6" s="145" t="s">
        <v>0</v>
      </c>
      <c r="C6" s="141" t="s">
        <v>101</v>
      </c>
      <c r="D6" s="146" t="s">
        <v>1</v>
      </c>
      <c r="E6" s="146" t="s">
        <v>2</v>
      </c>
      <c r="F6" s="146" t="s">
        <v>3</v>
      </c>
      <c r="G6" s="146" t="s">
        <v>4</v>
      </c>
      <c r="H6" s="146" t="s">
        <v>5</v>
      </c>
      <c r="I6" s="147" t="s">
        <v>6</v>
      </c>
      <c r="J6" s="147" t="s">
        <v>8</v>
      </c>
      <c r="K6" s="86"/>
    </row>
    <row r="7" spans="2:11" ht="14.25" customHeight="1">
      <c r="B7" s="10" t="s">
        <v>87</v>
      </c>
      <c r="C7" s="115" t="s">
        <v>102</v>
      </c>
      <c r="D7" s="105">
        <v>34.652779</v>
      </c>
      <c r="E7" s="105">
        <v>1.6701</v>
      </c>
      <c r="F7" s="105">
        <v>0.727</v>
      </c>
      <c r="G7" s="105">
        <v>30.754767</v>
      </c>
      <c r="H7" s="105">
        <v>3.395415</v>
      </c>
      <c r="I7" s="105">
        <v>0</v>
      </c>
      <c r="J7" s="105">
        <v>71.20006099999999</v>
      </c>
      <c r="K7" s="87"/>
    </row>
    <row r="8" spans="2:11" ht="14.25" customHeight="1">
      <c r="B8" s="10"/>
      <c r="C8" s="115" t="s">
        <v>103</v>
      </c>
      <c r="D8" s="105">
        <v>91.450122</v>
      </c>
      <c r="E8" s="105">
        <v>1.4225</v>
      </c>
      <c r="F8" s="105">
        <v>1.794272</v>
      </c>
      <c r="G8" s="105">
        <v>20.763476</v>
      </c>
      <c r="H8" s="105">
        <v>1.179376</v>
      </c>
      <c r="I8" s="105">
        <v>0</v>
      </c>
      <c r="J8" s="105">
        <v>116.609746</v>
      </c>
      <c r="K8" s="87"/>
    </row>
    <row r="9" spans="2:11" ht="14.25" customHeight="1">
      <c r="B9" s="10"/>
      <c r="C9" s="116" t="s">
        <v>104</v>
      </c>
      <c r="D9" s="105">
        <v>35.417295</v>
      </c>
      <c r="E9" s="105">
        <v>3.109178</v>
      </c>
      <c r="F9" s="105">
        <v>0.1739</v>
      </c>
      <c r="G9" s="105">
        <v>25.864057</v>
      </c>
      <c r="H9" s="105">
        <v>1.812726</v>
      </c>
      <c r="I9" s="105">
        <v>0</v>
      </c>
      <c r="J9" s="105">
        <v>66.377156</v>
      </c>
      <c r="K9" s="87"/>
    </row>
    <row r="10" spans="2:11" ht="14.25" customHeight="1">
      <c r="B10" s="10" t="s">
        <v>88</v>
      </c>
      <c r="C10" s="88"/>
      <c r="D10" s="105">
        <v>107.092799</v>
      </c>
      <c r="E10" s="105">
        <v>6.1795</v>
      </c>
      <c r="F10" s="105">
        <v>0.72586</v>
      </c>
      <c r="G10" s="105">
        <v>36.323891</v>
      </c>
      <c r="H10" s="105">
        <v>3.92016</v>
      </c>
      <c r="I10" s="105">
        <v>0.14</v>
      </c>
      <c r="J10" s="105">
        <v>154.38221</v>
      </c>
      <c r="K10" s="87"/>
    </row>
    <row r="11" spans="2:11" ht="14.25" customHeight="1">
      <c r="B11" s="10"/>
      <c r="C11" s="88"/>
      <c r="D11" s="105">
        <v>106.704305</v>
      </c>
      <c r="E11" s="105">
        <v>14.320748</v>
      </c>
      <c r="F11" s="105">
        <v>8.208388</v>
      </c>
      <c r="G11" s="105">
        <v>30.107355</v>
      </c>
      <c r="H11" s="105">
        <v>1.748598</v>
      </c>
      <c r="I11" s="105">
        <v>0</v>
      </c>
      <c r="J11" s="105">
        <v>161.089394</v>
      </c>
      <c r="K11" s="87"/>
    </row>
    <row r="12" spans="2:11" ht="14.25" customHeight="1">
      <c r="B12" s="10"/>
      <c r="C12" s="88"/>
      <c r="D12" s="105">
        <v>103.202563</v>
      </c>
      <c r="E12" s="105">
        <v>6.49848</v>
      </c>
      <c r="F12" s="105">
        <v>0.35</v>
      </c>
      <c r="G12" s="105">
        <v>31.189352</v>
      </c>
      <c r="H12" s="105">
        <v>4.15648</v>
      </c>
      <c r="I12" s="105">
        <v>0</v>
      </c>
      <c r="J12" s="105">
        <v>145.39687499999997</v>
      </c>
      <c r="K12" s="87"/>
    </row>
    <row r="13" spans="2:11" ht="14.25" customHeight="1">
      <c r="B13" s="10" t="s">
        <v>89</v>
      </c>
      <c r="C13" s="88"/>
      <c r="D13" s="105">
        <v>180.34054</v>
      </c>
      <c r="E13" s="105">
        <v>11.808167</v>
      </c>
      <c r="F13" s="105">
        <v>4.525</v>
      </c>
      <c r="G13" s="105">
        <v>27.077506</v>
      </c>
      <c r="H13" s="105">
        <v>3.360861</v>
      </c>
      <c r="I13" s="105">
        <v>0</v>
      </c>
      <c r="J13" s="105">
        <v>227.112074</v>
      </c>
      <c r="K13" s="87"/>
    </row>
    <row r="14" spans="2:11" ht="14.25" customHeight="1">
      <c r="B14" s="10"/>
      <c r="C14" s="88"/>
      <c r="D14" s="105">
        <v>231.401584</v>
      </c>
      <c r="E14" s="105">
        <v>10.736167</v>
      </c>
      <c r="F14" s="105">
        <v>4.4245</v>
      </c>
      <c r="G14" s="105">
        <v>25.491706</v>
      </c>
      <c r="H14" s="105">
        <v>4.08073</v>
      </c>
      <c r="I14" s="105">
        <v>0</v>
      </c>
      <c r="J14" s="105">
        <v>276.13468700000004</v>
      </c>
      <c r="K14" s="87"/>
    </row>
    <row r="15" spans="2:11" ht="14.25" customHeight="1">
      <c r="B15" s="10"/>
      <c r="C15" s="88"/>
      <c r="D15" s="105">
        <v>213.449682</v>
      </c>
      <c r="E15" s="105">
        <v>14.971333</v>
      </c>
      <c r="F15" s="105">
        <v>0.73</v>
      </c>
      <c r="G15" s="105">
        <v>21.846136</v>
      </c>
      <c r="H15" s="105">
        <v>4.054697</v>
      </c>
      <c r="I15" s="105">
        <v>0</v>
      </c>
      <c r="J15" s="105">
        <v>255.05184799999998</v>
      </c>
      <c r="K15" s="87"/>
    </row>
    <row r="16" spans="2:11" ht="14.25" customHeight="1">
      <c r="B16" s="10" t="s">
        <v>68</v>
      </c>
      <c r="C16" s="88"/>
      <c r="D16" s="105">
        <v>196.15396</v>
      </c>
      <c r="E16" s="105">
        <v>8.929667</v>
      </c>
      <c r="F16" s="105">
        <v>4.98</v>
      </c>
      <c r="G16" s="105">
        <v>18.528892</v>
      </c>
      <c r="H16" s="105">
        <v>2.712945</v>
      </c>
      <c r="I16" s="105">
        <v>0</v>
      </c>
      <c r="J16" s="105">
        <v>231.30546399999997</v>
      </c>
      <c r="K16" s="87"/>
    </row>
    <row r="17" spans="2:11" ht="14.25" customHeight="1">
      <c r="B17" s="10"/>
      <c r="C17" s="88"/>
      <c r="D17" s="105">
        <v>175.728163</v>
      </c>
      <c r="E17" s="105">
        <v>11.190667</v>
      </c>
      <c r="F17" s="105">
        <v>3.9595</v>
      </c>
      <c r="G17" s="105">
        <v>19.465883</v>
      </c>
      <c r="H17" s="105">
        <v>4.878</v>
      </c>
      <c r="I17" s="105">
        <v>0</v>
      </c>
      <c r="J17" s="105">
        <v>215.22221299999995</v>
      </c>
      <c r="K17" s="87"/>
    </row>
    <row r="18" spans="2:11" ht="14.25" customHeight="1">
      <c r="B18" s="10"/>
      <c r="C18" s="88"/>
      <c r="D18" s="105">
        <v>202.412988</v>
      </c>
      <c r="E18" s="105">
        <v>10.073501</v>
      </c>
      <c r="F18" s="105">
        <v>2.895</v>
      </c>
      <c r="G18" s="105">
        <v>16.246198</v>
      </c>
      <c r="H18" s="105">
        <v>6.839895</v>
      </c>
      <c r="I18" s="105">
        <v>0</v>
      </c>
      <c r="J18" s="105">
        <v>238.46758200000002</v>
      </c>
      <c r="K18" s="87"/>
    </row>
    <row r="19" spans="2:11" ht="14.25" customHeight="1">
      <c r="B19" s="10" t="s">
        <v>69</v>
      </c>
      <c r="C19" s="88"/>
      <c r="D19" s="105">
        <v>236.301367</v>
      </c>
      <c r="E19" s="105">
        <v>18.812419</v>
      </c>
      <c r="F19" s="105">
        <v>3.341535</v>
      </c>
      <c r="G19" s="105">
        <v>22.549812</v>
      </c>
      <c r="H19" s="105">
        <v>3.629167</v>
      </c>
      <c r="I19" s="105">
        <v>0</v>
      </c>
      <c r="J19" s="105">
        <v>284.6343</v>
      </c>
      <c r="K19" s="87"/>
    </row>
    <row r="20" spans="2:11" ht="14.25" customHeight="1">
      <c r="B20" s="10"/>
      <c r="C20" s="88"/>
      <c r="D20" s="105">
        <v>213.57572</v>
      </c>
      <c r="E20" s="105">
        <v>20.361305</v>
      </c>
      <c r="F20" s="105">
        <v>5.505</v>
      </c>
      <c r="G20" s="105">
        <v>15.365123</v>
      </c>
      <c r="H20" s="105">
        <v>4.4629</v>
      </c>
      <c r="I20" s="105">
        <v>0</v>
      </c>
      <c r="J20" s="105">
        <v>259.27004800000003</v>
      </c>
      <c r="K20" s="87"/>
    </row>
    <row r="21" spans="2:11" ht="14.25" customHeight="1">
      <c r="B21" s="10"/>
      <c r="C21" s="88"/>
      <c r="D21" s="105">
        <v>232.963166</v>
      </c>
      <c r="E21" s="105">
        <v>18.919399</v>
      </c>
      <c r="F21" s="105">
        <v>4.165</v>
      </c>
      <c r="G21" s="105">
        <v>11.690599</v>
      </c>
      <c r="H21" s="105">
        <v>7.207032</v>
      </c>
      <c r="I21" s="105">
        <v>0</v>
      </c>
      <c r="J21" s="105">
        <v>274.94519600000007</v>
      </c>
      <c r="K21" s="87"/>
    </row>
    <row r="22" spans="2:11" ht="14.25" customHeight="1">
      <c r="B22" s="10" t="s">
        <v>90</v>
      </c>
      <c r="C22" s="88"/>
      <c r="D22" s="105">
        <v>235.795715</v>
      </c>
      <c r="E22" s="105">
        <v>17.276996</v>
      </c>
      <c r="F22" s="105">
        <v>3.37824</v>
      </c>
      <c r="G22" s="105">
        <v>20.698913</v>
      </c>
      <c r="H22" s="105">
        <v>3.345</v>
      </c>
      <c r="I22" s="105">
        <v>0</v>
      </c>
      <c r="J22" s="105">
        <v>280.494864</v>
      </c>
      <c r="K22" s="87"/>
    </row>
    <row r="23" spans="2:11" ht="14.25" customHeight="1">
      <c r="B23" s="10"/>
      <c r="C23" s="88"/>
      <c r="D23" s="105">
        <v>284.651672</v>
      </c>
      <c r="E23" s="105">
        <v>18.344473</v>
      </c>
      <c r="F23" s="105">
        <v>3.395</v>
      </c>
      <c r="G23" s="105">
        <v>17.208593</v>
      </c>
      <c r="H23" s="105">
        <v>3.843333</v>
      </c>
      <c r="I23" s="105">
        <v>0</v>
      </c>
      <c r="J23" s="105">
        <v>327.443071</v>
      </c>
      <c r="K23" s="87"/>
    </row>
    <row r="24" spans="2:11" ht="14.25" customHeight="1">
      <c r="B24" s="10"/>
      <c r="C24" s="88"/>
      <c r="D24" s="105">
        <v>236.456391</v>
      </c>
      <c r="E24" s="105">
        <v>16.1125</v>
      </c>
      <c r="F24" s="105">
        <v>6.173</v>
      </c>
      <c r="G24" s="105">
        <v>14.592957</v>
      </c>
      <c r="H24" s="105">
        <v>4.338077</v>
      </c>
      <c r="I24" s="105">
        <v>0</v>
      </c>
      <c r="J24" s="105">
        <v>277.672925</v>
      </c>
      <c r="K24" s="87"/>
    </row>
    <row r="25" spans="2:11" ht="14.25" customHeight="1">
      <c r="B25" s="10" t="s">
        <v>91</v>
      </c>
      <c r="C25" s="88"/>
      <c r="D25" s="105">
        <v>149.6195</v>
      </c>
      <c r="E25" s="105">
        <v>9.89</v>
      </c>
      <c r="F25" s="105">
        <v>2</v>
      </c>
      <c r="G25" s="105">
        <v>29.777176</v>
      </c>
      <c r="H25" s="105">
        <v>1.32657</v>
      </c>
      <c r="I25" s="105">
        <v>0</v>
      </c>
      <c r="J25" s="105">
        <v>192.613246</v>
      </c>
      <c r="K25" s="87"/>
    </row>
    <row r="26" spans="2:11" ht="14.25" customHeight="1">
      <c r="B26" s="10"/>
      <c r="C26" s="88"/>
      <c r="D26" s="105">
        <v>146.136137</v>
      </c>
      <c r="E26" s="105">
        <v>16.316898</v>
      </c>
      <c r="F26" s="105">
        <v>1.3</v>
      </c>
      <c r="G26" s="105">
        <v>7.379014</v>
      </c>
      <c r="H26" s="105">
        <v>1.34</v>
      </c>
      <c r="I26" s="105">
        <v>0</v>
      </c>
      <c r="J26" s="105">
        <v>172.47204900000003</v>
      </c>
      <c r="K26" s="87"/>
    </row>
    <row r="27" spans="2:11" ht="14.25" customHeight="1">
      <c r="B27" s="10"/>
      <c r="C27" s="88"/>
      <c r="D27" s="105">
        <v>164.026727</v>
      </c>
      <c r="E27" s="105">
        <v>20.708</v>
      </c>
      <c r="F27" s="105">
        <v>4.49</v>
      </c>
      <c r="G27" s="105">
        <v>26.44192</v>
      </c>
      <c r="H27" s="105">
        <v>5.293543</v>
      </c>
      <c r="I27" s="105">
        <v>0</v>
      </c>
      <c r="J27" s="105">
        <v>220.96019</v>
      </c>
      <c r="K27" s="87"/>
    </row>
    <row r="28" spans="2:11" ht="14.25" customHeight="1">
      <c r="B28" s="10" t="s">
        <v>92</v>
      </c>
      <c r="C28" s="88"/>
      <c r="D28" s="105">
        <v>65.132681</v>
      </c>
      <c r="E28" s="105">
        <v>12.801</v>
      </c>
      <c r="F28" s="105">
        <v>4.746</v>
      </c>
      <c r="G28" s="105">
        <v>13.481824</v>
      </c>
      <c r="H28" s="105">
        <v>4.473123</v>
      </c>
      <c r="I28" s="105">
        <v>0</v>
      </c>
      <c r="J28" s="105">
        <v>100.634628</v>
      </c>
      <c r="K28" s="87"/>
    </row>
    <row r="29" spans="2:11" ht="14.25" customHeight="1">
      <c r="B29" s="10"/>
      <c r="C29" s="88"/>
      <c r="D29" s="105">
        <v>104.135013</v>
      </c>
      <c r="E29" s="105">
        <v>10.625</v>
      </c>
      <c r="F29" s="105">
        <v>0.8</v>
      </c>
      <c r="G29" s="105">
        <v>9.083681</v>
      </c>
      <c r="H29" s="105">
        <v>1.422</v>
      </c>
      <c r="I29" s="105">
        <v>0</v>
      </c>
      <c r="J29" s="105">
        <v>126.065694</v>
      </c>
      <c r="K29" s="87"/>
    </row>
    <row r="30" spans="2:11" ht="14.25" customHeight="1">
      <c r="B30" s="10"/>
      <c r="C30" s="88"/>
      <c r="D30" s="105">
        <v>122.658141</v>
      </c>
      <c r="E30" s="105">
        <v>14.371</v>
      </c>
      <c r="F30" s="105">
        <v>1.5</v>
      </c>
      <c r="G30" s="105">
        <v>15.005256</v>
      </c>
      <c r="H30" s="105">
        <v>3.5998</v>
      </c>
      <c r="I30" s="105">
        <v>0</v>
      </c>
      <c r="J30" s="105">
        <v>157.134197</v>
      </c>
      <c r="K30" s="87"/>
    </row>
    <row r="31" spans="2:11" ht="14.25" customHeight="1">
      <c r="B31" s="10" t="s">
        <v>93</v>
      </c>
      <c r="C31" s="88"/>
      <c r="D31" s="105">
        <v>31.286209</v>
      </c>
      <c r="E31" s="105">
        <v>6.76</v>
      </c>
      <c r="F31" s="105">
        <v>2.605</v>
      </c>
      <c r="G31" s="105">
        <v>17.158385</v>
      </c>
      <c r="H31" s="105">
        <v>7.05782</v>
      </c>
      <c r="I31" s="105">
        <v>0</v>
      </c>
      <c r="J31" s="105">
        <v>64.867414</v>
      </c>
      <c r="K31" s="87"/>
    </row>
    <row r="32" spans="2:11" ht="14.25" customHeight="1">
      <c r="B32" s="10"/>
      <c r="C32" s="88"/>
      <c r="D32" s="105">
        <v>40.765675</v>
      </c>
      <c r="E32" s="105">
        <v>11.711</v>
      </c>
      <c r="F32" s="105">
        <v>8.359992</v>
      </c>
      <c r="G32" s="105">
        <v>6.027871</v>
      </c>
      <c r="H32" s="105">
        <v>1.72764</v>
      </c>
      <c r="I32" s="105">
        <v>0</v>
      </c>
      <c r="J32" s="105">
        <v>68.59217799999999</v>
      </c>
      <c r="K32" s="87"/>
    </row>
    <row r="33" spans="2:11" ht="14.25" customHeight="1">
      <c r="B33" s="10"/>
      <c r="C33" s="88"/>
      <c r="D33" s="105">
        <v>42.386772</v>
      </c>
      <c r="E33" s="105">
        <v>15.249565</v>
      </c>
      <c r="F33" s="105">
        <v>3.375</v>
      </c>
      <c r="G33" s="105">
        <v>6.18228</v>
      </c>
      <c r="H33" s="105">
        <v>9.688147</v>
      </c>
      <c r="I33" s="105">
        <v>0.889</v>
      </c>
      <c r="J33" s="105">
        <v>77.770764</v>
      </c>
      <c r="K33" s="87"/>
    </row>
    <row r="34" spans="2:11" ht="14.25" customHeight="1">
      <c r="B34" s="10" t="s">
        <v>94</v>
      </c>
      <c r="C34" s="88"/>
      <c r="D34" s="105">
        <v>17.981529</v>
      </c>
      <c r="E34" s="105">
        <v>10.735555</v>
      </c>
      <c r="F34" s="105">
        <v>4</v>
      </c>
      <c r="G34" s="105">
        <v>5.713163</v>
      </c>
      <c r="H34" s="105">
        <v>1.925</v>
      </c>
      <c r="I34" s="105">
        <v>0</v>
      </c>
      <c r="J34" s="105">
        <v>40.355247</v>
      </c>
      <c r="K34" s="87"/>
    </row>
    <row r="35" spans="2:11" ht="14.25" customHeight="1">
      <c r="B35" s="10"/>
      <c r="C35" s="88"/>
      <c r="D35" s="105">
        <v>29.283611</v>
      </c>
      <c r="E35" s="105">
        <v>24.223013</v>
      </c>
      <c r="F35" s="105">
        <v>0.95</v>
      </c>
      <c r="G35" s="105">
        <v>5.809096</v>
      </c>
      <c r="H35" s="105">
        <v>4.757307</v>
      </c>
      <c r="I35" s="105">
        <v>0</v>
      </c>
      <c r="J35" s="105">
        <v>65.023027</v>
      </c>
      <c r="K35" s="87"/>
    </row>
    <row r="36" spans="2:11" ht="14.25" customHeight="1">
      <c r="B36" s="10"/>
      <c r="C36" s="88"/>
      <c r="D36" s="105">
        <v>34.424661</v>
      </c>
      <c r="E36" s="105">
        <v>14.330123</v>
      </c>
      <c r="F36" s="105">
        <v>3.885</v>
      </c>
      <c r="G36" s="105">
        <v>9.580769</v>
      </c>
      <c r="H36" s="105">
        <v>4.901747</v>
      </c>
      <c r="I36" s="105">
        <v>0</v>
      </c>
      <c r="J36" s="105">
        <v>67.1223</v>
      </c>
      <c r="K36" s="87"/>
    </row>
    <row r="37" spans="2:11" ht="14.25" customHeight="1">
      <c r="B37" s="10" t="s">
        <v>7</v>
      </c>
      <c r="C37" s="89"/>
      <c r="D37" s="105">
        <v>51.277911</v>
      </c>
      <c r="E37" s="105">
        <v>113.096767</v>
      </c>
      <c r="F37" s="105">
        <v>88.225307</v>
      </c>
      <c r="G37" s="105">
        <v>80.520004</v>
      </c>
      <c r="H37" s="105">
        <v>83.259314</v>
      </c>
      <c r="I37" s="105">
        <v>0</v>
      </c>
      <c r="J37" s="105">
        <v>416.37930300000005</v>
      </c>
      <c r="K37" s="90"/>
    </row>
    <row r="38" spans="2:10" ht="14.25" customHeight="1">
      <c r="B38" s="10"/>
      <c r="C38" s="89"/>
      <c r="D38" s="105">
        <v>61.2867</v>
      </c>
      <c r="E38" s="105">
        <v>223.669482</v>
      </c>
      <c r="F38" s="105">
        <v>225.111721</v>
      </c>
      <c r="G38" s="105">
        <v>67.592291</v>
      </c>
      <c r="H38" s="105">
        <v>86.519563</v>
      </c>
      <c r="I38" s="105">
        <v>0</v>
      </c>
      <c r="J38" s="105">
        <v>664.1797570000001</v>
      </c>
    </row>
    <row r="39" spans="2:10" ht="14.25" customHeight="1">
      <c r="B39" s="10"/>
      <c r="C39" s="89"/>
      <c r="D39" s="105">
        <v>79.334228</v>
      </c>
      <c r="E39" s="105">
        <v>155.507574</v>
      </c>
      <c r="F39" s="105">
        <v>128.283147</v>
      </c>
      <c r="G39" s="105">
        <v>354.997624</v>
      </c>
      <c r="H39" s="105">
        <v>313.15305</v>
      </c>
      <c r="I39" s="105">
        <v>0</v>
      </c>
      <c r="J39" s="105">
        <v>1031.275623</v>
      </c>
    </row>
    <row r="40" spans="2:10" ht="14.25" customHeight="1">
      <c r="B40" s="94" t="s">
        <v>8</v>
      </c>
      <c r="C40" s="3"/>
      <c r="D40" s="106">
        <f aca="true" t="shared" si="0" ref="D40:I40">D7+D10+D13+D16+D19+D22+D25+D28+D31+D34+D37</f>
        <v>1305.63499</v>
      </c>
      <c r="E40" s="106">
        <f t="shared" si="0"/>
        <v>217.960171</v>
      </c>
      <c r="F40" s="106">
        <f t="shared" si="0"/>
        <v>119.25394200000001</v>
      </c>
      <c r="G40" s="106">
        <f t="shared" si="0"/>
        <v>302.584333</v>
      </c>
      <c r="H40" s="106">
        <f t="shared" si="0"/>
        <v>118.40537499999999</v>
      </c>
      <c r="I40" s="106">
        <f t="shared" si="0"/>
        <v>0.14</v>
      </c>
      <c r="J40" s="107">
        <f>SUM(D40:I40)</f>
        <v>2063.978811</v>
      </c>
    </row>
    <row r="41" spans="3:10" ht="14.25" customHeight="1">
      <c r="C41" s="13"/>
      <c r="D41" s="106">
        <f aca="true" t="shared" si="1" ref="D41:I42">D8+D11+D14+D17+D20+D23+D26+D29+D32+D35+D38</f>
        <v>1485.1187020000002</v>
      </c>
      <c r="E41" s="106">
        <f t="shared" si="1"/>
        <v>362.921253</v>
      </c>
      <c r="F41" s="106">
        <f t="shared" si="1"/>
        <v>263.80837299999996</v>
      </c>
      <c r="G41" s="106">
        <f t="shared" si="1"/>
        <v>224.29408900000004</v>
      </c>
      <c r="H41" s="106">
        <f t="shared" si="1"/>
        <v>115.95944700000001</v>
      </c>
      <c r="I41" s="106">
        <f t="shared" si="1"/>
        <v>0</v>
      </c>
      <c r="J41" s="107">
        <f>SUM(D41:I41)</f>
        <v>2452.101864</v>
      </c>
    </row>
    <row r="42" spans="2:10" ht="14.25" customHeight="1">
      <c r="B42" s="13"/>
      <c r="C42" s="13"/>
      <c r="D42" s="106">
        <f t="shared" si="1"/>
        <v>1466.732614</v>
      </c>
      <c r="E42" s="106">
        <f t="shared" si="1"/>
        <v>289.85065299999997</v>
      </c>
      <c r="F42" s="106">
        <f t="shared" si="1"/>
        <v>156.020047</v>
      </c>
      <c r="G42" s="106">
        <f t="shared" si="1"/>
        <v>533.637148</v>
      </c>
      <c r="H42" s="106">
        <f t="shared" si="1"/>
        <v>365.04519400000004</v>
      </c>
      <c r="I42" s="106">
        <f t="shared" si="1"/>
        <v>0.889</v>
      </c>
      <c r="J42" s="107">
        <f>SUM(D42:I42)</f>
        <v>2812.174656</v>
      </c>
    </row>
    <row r="43" spans="2:10" ht="14.25" customHeight="1">
      <c r="B43" s="13"/>
      <c r="C43" s="13"/>
      <c r="D43" s="95"/>
      <c r="E43" s="91"/>
      <c r="F43" s="91"/>
      <c r="G43" s="91"/>
      <c r="H43" s="91"/>
      <c r="I43" s="91"/>
      <c r="J43" s="91"/>
    </row>
    <row r="44" spans="2:10" ht="14.25" customHeight="1">
      <c r="B44" s="3" t="s">
        <v>38</v>
      </c>
      <c r="D44" s="96">
        <f aca="true" t="shared" si="2" ref="D44:J44">D40/$J40*100</f>
        <v>63.25815861294713</v>
      </c>
      <c r="E44" s="96">
        <f t="shared" si="2"/>
        <v>10.560194215094585</v>
      </c>
      <c r="F44" s="96">
        <f t="shared" si="2"/>
        <v>5.777866582953017</v>
      </c>
      <c r="G44" s="96">
        <f t="shared" si="2"/>
        <v>14.660244154996803</v>
      </c>
      <c r="H44" s="96">
        <f t="shared" si="2"/>
        <v>5.736753418637687</v>
      </c>
      <c r="I44" s="96">
        <f t="shared" si="2"/>
        <v>0.006783015370791034</v>
      </c>
      <c r="J44" s="96">
        <f t="shared" si="2"/>
        <v>100</v>
      </c>
    </row>
    <row r="45" spans="4:10" ht="14.25" customHeight="1">
      <c r="D45" s="96">
        <f>D41/$J41*100</f>
        <v>60.56513082932838</v>
      </c>
      <c r="E45" s="96">
        <f aca="true" t="shared" si="3" ref="E45:J45">E41/$J41*100</f>
        <v>14.800415036917894</v>
      </c>
      <c r="F45" s="96">
        <f t="shared" si="3"/>
        <v>10.758458972404252</v>
      </c>
      <c r="G45" s="96">
        <f t="shared" si="3"/>
        <v>9.147013519010972</v>
      </c>
      <c r="H45" s="96">
        <f t="shared" si="3"/>
        <v>4.728981642338493</v>
      </c>
      <c r="I45" s="96">
        <f t="shared" si="3"/>
        <v>0</v>
      </c>
      <c r="J45" s="96">
        <f t="shared" si="3"/>
        <v>100</v>
      </c>
    </row>
    <row r="46" spans="4:10" ht="14.25" customHeight="1">
      <c r="D46" s="96">
        <f>D42/$J42*100</f>
        <v>52.156526297917104</v>
      </c>
      <c r="E46" s="96">
        <f aca="true" t="shared" si="4" ref="E46:J46">E42/$J42*100</f>
        <v>10.30699328655069</v>
      </c>
      <c r="F46" s="96">
        <f t="shared" si="4"/>
        <v>5.548021232149245</v>
      </c>
      <c r="G46" s="96">
        <f t="shared" si="4"/>
        <v>18.975960360834716</v>
      </c>
      <c r="H46" s="96">
        <f t="shared" si="4"/>
        <v>12.980886276787498</v>
      </c>
      <c r="I46" s="96">
        <f t="shared" si="4"/>
        <v>0.03161254576074239</v>
      </c>
      <c r="J46" s="96">
        <f t="shared" si="4"/>
        <v>100</v>
      </c>
    </row>
    <row r="47" spans="4:10" ht="14.25" customHeight="1">
      <c r="D47" s="96"/>
      <c r="E47" s="96"/>
      <c r="F47" s="96"/>
      <c r="G47" s="96"/>
      <c r="H47" s="96"/>
      <c r="I47" s="96"/>
      <c r="J47" s="96"/>
    </row>
    <row r="48" spans="2:5" ht="14.25" customHeight="1">
      <c r="B48" s="14" t="s">
        <v>100</v>
      </c>
      <c r="E48" s="124"/>
    </row>
    <row r="49" spans="2:5" ht="14.25" customHeight="1">
      <c r="B49" s="14"/>
      <c r="E49" s="124"/>
    </row>
    <row r="50" spans="2:5" ht="14.25" customHeight="1">
      <c r="B50" s="14"/>
      <c r="E50" s="124"/>
    </row>
    <row r="51" ht="14.25" customHeight="1">
      <c r="B51" s="14"/>
    </row>
    <row r="52" spans="2:9" ht="14.25" customHeight="1">
      <c r="B52" s="3" t="s">
        <v>73</v>
      </c>
      <c r="C52" s="15"/>
      <c r="D52" s="16"/>
      <c r="E52" s="16"/>
      <c r="F52" s="16"/>
      <c r="G52" s="16"/>
      <c r="H52" s="16"/>
      <c r="I52" s="16"/>
    </row>
    <row r="53" spans="2:9" ht="14.25" customHeight="1">
      <c r="B53" s="3" t="s">
        <v>40</v>
      </c>
      <c r="C53" s="15"/>
      <c r="D53" s="16"/>
      <c r="E53" s="16"/>
      <c r="F53" s="16"/>
      <c r="G53" s="16"/>
      <c r="H53" s="16"/>
      <c r="I53" s="16"/>
    </row>
    <row r="54" spans="2:9" ht="14.25" customHeight="1">
      <c r="B54" s="17" t="s">
        <v>99</v>
      </c>
      <c r="C54" s="15"/>
      <c r="D54" s="16"/>
      <c r="E54" s="16"/>
      <c r="F54" s="16"/>
      <c r="G54" s="16"/>
      <c r="H54" s="16"/>
      <c r="I54" s="16"/>
    </row>
    <row r="55" spans="2:9" ht="14.25" customHeight="1">
      <c r="B55" s="15"/>
      <c r="C55" s="15"/>
      <c r="D55" s="16"/>
      <c r="E55" s="16"/>
      <c r="F55" s="16"/>
      <c r="G55" s="16"/>
      <c r="H55" s="16"/>
      <c r="I55" s="16"/>
    </row>
    <row r="56" spans="2:11" s="7" customFormat="1" ht="24.75" customHeight="1">
      <c r="B56" s="21" t="s">
        <v>0</v>
      </c>
      <c r="C56" s="6" t="s">
        <v>101</v>
      </c>
      <c r="D56" s="22" t="s">
        <v>1</v>
      </c>
      <c r="E56" s="22" t="s">
        <v>2</v>
      </c>
      <c r="F56" s="22" t="s">
        <v>3</v>
      </c>
      <c r="G56" s="22" t="s">
        <v>4</v>
      </c>
      <c r="H56" s="22" t="s">
        <v>5</v>
      </c>
      <c r="I56" s="22" t="s">
        <v>6</v>
      </c>
      <c r="J56" s="22" t="s">
        <v>8</v>
      </c>
      <c r="K56" s="92"/>
    </row>
    <row r="57" spans="2:10" ht="14.25" customHeight="1">
      <c r="B57" s="10" t="s">
        <v>87</v>
      </c>
      <c r="C57" s="117" t="s">
        <v>105</v>
      </c>
      <c r="D57" s="93">
        <f>(D9/D7)*100-100</f>
        <v>2.2062184392195547</v>
      </c>
      <c r="E57" s="93">
        <f>(E9/E7)*100-100</f>
        <v>86.16717561822645</v>
      </c>
      <c r="F57" s="93">
        <f>(F9/F7)*100-100</f>
        <v>-76.07977991746905</v>
      </c>
      <c r="G57" s="93">
        <f>(G9/G7)*100-100</f>
        <v>-15.902282725796624</v>
      </c>
      <c r="H57" s="93">
        <f>(H9/H7)*100-100</f>
        <v>-46.612534844783326</v>
      </c>
      <c r="I57" s="93" t="s">
        <v>67</v>
      </c>
      <c r="J57" s="93">
        <f>(J9/J7)*100-100</f>
        <v>-6.77373717418584</v>
      </c>
    </row>
    <row r="58" spans="2:10" ht="14.25" customHeight="1">
      <c r="B58" s="99"/>
      <c r="C58" s="117" t="s">
        <v>106</v>
      </c>
      <c r="D58" s="93">
        <f>(D9/D8)*100-100</f>
        <v>-61.27146227317225</v>
      </c>
      <c r="E58" s="93">
        <f>(E9/E8)*100-100</f>
        <v>118.57138840070297</v>
      </c>
      <c r="F58" s="93">
        <f>(F9/F8)*100-100</f>
        <v>-90.30804694048616</v>
      </c>
      <c r="G58" s="93">
        <f>(G9/G8)*100-100</f>
        <v>24.56515951375384</v>
      </c>
      <c r="H58" s="93">
        <f>(H9/H8)*100-100</f>
        <v>53.70212722660119</v>
      </c>
      <c r="I58" s="93" t="s">
        <v>67</v>
      </c>
      <c r="J58" s="93">
        <f>(J9/J8)*100-100</f>
        <v>-43.07752286845733</v>
      </c>
    </row>
    <row r="59" spans="2:10" ht="14.25" customHeight="1">
      <c r="B59" s="10" t="s">
        <v>88</v>
      </c>
      <c r="C59" s="99"/>
      <c r="D59" s="93">
        <f>(D12/D10)*100-100</f>
        <v>-3.632584110533898</v>
      </c>
      <c r="E59" s="93">
        <f>(E12/E10)*100-100</f>
        <v>5.161906303098959</v>
      </c>
      <c r="F59" s="93">
        <f>(F12/F10)*100-100</f>
        <v>-51.781335243710906</v>
      </c>
      <c r="G59" s="93">
        <f>(G12/G10)*100-100</f>
        <v>-14.135432242102041</v>
      </c>
      <c r="H59" s="93">
        <f>(H12/H10)*100-100</f>
        <v>6.028325374474505</v>
      </c>
      <c r="I59" s="93" t="s">
        <v>67</v>
      </c>
      <c r="J59" s="93">
        <f>(J12/J10)*100-100</f>
        <v>-5.820188090324677</v>
      </c>
    </row>
    <row r="60" spans="2:10" ht="14.25" customHeight="1">
      <c r="B60" s="99"/>
      <c r="C60" s="99"/>
      <c r="D60" s="93">
        <f>(D12/D11)*100-100</f>
        <v>-3.281725137519061</v>
      </c>
      <c r="E60" s="93">
        <f>(E12/E11)*100-100</f>
        <v>-54.621923379979876</v>
      </c>
      <c r="F60" s="93">
        <f>(F12/F11)*100-100</f>
        <v>-95.73606900648458</v>
      </c>
      <c r="G60" s="93">
        <f>(G12/G11)*100-100</f>
        <v>3.5937962667262013</v>
      </c>
      <c r="H60" s="93">
        <f>(H12/H11)*100-100</f>
        <v>137.70357738027838</v>
      </c>
      <c r="I60" s="93" t="s">
        <v>67</v>
      </c>
      <c r="J60" s="93">
        <f>(J12/J11)*100-100</f>
        <v>-9.741497320425722</v>
      </c>
    </row>
    <row r="61" spans="2:10" ht="14.25" customHeight="1">
      <c r="B61" s="10" t="s">
        <v>89</v>
      </c>
      <c r="C61" s="99"/>
      <c r="D61" s="93">
        <f>(D15/D13)*100-100</f>
        <v>18.359234146687143</v>
      </c>
      <c r="E61" s="93">
        <f>(E15/E13)*100-100</f>
        <v>26.7879510850414</v>
      </c>
      <c r="F61" s="93">
        <f>(F15/F13)*100-100</f>
        <v>-83.86740331491713</v>
      </c>
      <c r="G61" s="93">
        <f>(G15/G13)*100-100</f>
        <v>-19.31998463964885</v>
      </c>
      <c r="H61" s="93">
        <f>(H15/H13)*100-100</f>
        <v>20.644590775994615</v>
      </c>
      <c r="I61" s="93" t="s">
        <v>67</v>
      </c>
      <c r="J61" s="93">
        <f>(J15/J13)*100-100</f>
        <v>12.302196667888282</v>
      </c>
    </row>
    <row r="62" spans="2:10" ht="14.25" customHeight="1">
      <c r="B62" s="99"/>
      <c r="C62" s="99"/>
      <c r="D62" s="93">
        <f>(D15/D14)*100-100</f>
        <v>-7.757899358199737</v>
      </c>
      <c r="E62" s="93">
        <f>(E15/E14)*100-100</f>
        <v>39.44765389733598</v>
      </c>
      <c r="F62" s="93">
        <f>(F15/F14)*100-100</f>
        <v>-83.50096056051531</v>
      </c>
      <c r="G62" s="93">
        <f>(G15/G14)*100-100</f>
        <v>-14.301004412964744</v>
      </c>
      <c r="H62" s="93">
        <f>(H15/H14)*100-100</f>
        <v>-0.6379495825501778</v>
      </c>
      <c r="I62" s="93" t="s">
        <v>67</v>
      </c>
      <c r="J62" s="93">
        <f>(J15/J14)*100-100</f>
        <v>-7.634983938109912</v>
      </c>
    </row>
    <row r="63" spans="2:10" ht="14.25" customHeight="1">
      <c r="B63" s="10" t="s">
        <v>68</v>
      </c>
      <c r="C63" s="99"/>
      <c r="D63" s="93">
        <f>(D18/D16)*100-100</f>
        <v>3.190875167648926</v>
      </c>
      <c r="E63" s="93">
        <f>(E18/E16)*100-100</f>
        <v>12.80936903918142</v>
      </c>
      <c r="F63" s="93">
        <f>(F18/F16)*100-100</f>
        <v>-41.86746987951808</v>
      </c>
      <c r="G63" s="93">
        <f>(G18/G16)*100-100</f>
        <v>-12.319646528243567</v>
      </c>
      <c r="H63" s="93">
        <f>(H18/H16)*100-100</f>
        <v>152.12066591840235</v>
      </c>
      <c r="I63" s="93" t="s">
        <v>67</v>
      </c>
      <c r="J63" s="93">
        <f>(J18/J16)*100-100</f>
        <v>3.096389456671062</v>
      </c>
    </row>
    <row r="64" spans="2:10" ht="14.25" customHeight="1">
      <c r="B64" s="99"/>
      <c r="C64" s="99"/>
      <c r="D64" s="93">
        <f>(D18/D17)*100-100</f>
        <v>15.185286492751885</v>
      </c>
      <c r="E64" s="93">
        <f>(E18/E17)*100-100</f>
        <v>-9.983015310883602</v>
      </c>
      <c r="F64" s="93">
        <f>(F18/F17)*100-100</f>
        <v>-26.884707665109232</v>
      </c>
      <c r="G64" s="93">
        <f>(G18/G17)*100-100</f>
        <v>-16.54014359379434</v>
      </c>
      <c r="H64" s="93">
        <f>(H18/H17)*100-100</f>
        <v>40.21924969249693</v>
      </c>
      <c r="I64" s="93" t="s">
        <v>67</v>
      </c>
      <c r="J64" s="93">
        <f>(J18/J17)*100-100</f>
        <v>10.800636549536875</v>
      </c>
    </row>
    <row r="65" spans="2:10" ht="14.25" customHeight="1">
      <c r="B65" s="10" t="s">
        <v>69</v>
      </c>
      <c r="C65" s="99"/>
      <c r="D65" s="93">
        <f>(D21/D19)*100-100</f>
        <v>-1.4126879765363327</v>
      </c>
      <c r="E65" s="93">
        <f>(E21/E19)*100-100</f>
        <v>0.5686669003066527</v>
      </c>
      <c r="F65" s="93">
        <f>(F21/F19)*100-100</f>
        <v>24.6433151231395</v>
      </c>
      <c r="G65" s="93">
        <f>(G21/G19)*100-100</f>
        <v>-48.15655669324427</v>
      </c>
      <c r="H65" s="93">
        <f>(H21/H19)*100-100</f>
        <v>98.5863973743837</v>
      </c>
      <c r="I65" s="93" t="s">
        <v>67</v>
      </c>
      <c r="J65" s="93">
        <f>(J21/J19)*100-100</f>
        <v>-3.4040535522247097</v>
      </c>
    </row>
    <row r="66" spans="2:10" ht="14.25" customHeight="1">
      <c r="B66" s="99"/>
      <c r="C66" s="99"/>
      <c r="D66" s="93">
        <f>(D21/D20)*100-100</f>
        <v>9.077551511941536</v>
      </c>
      <c r="E66" s="93">
        <f>(E21/E20)*100-100</f>
        <v>-7.081599141115973</v>
      </c>
      <c r="F66" s="93">
        <f>(F21/F20)*100-100</f>
        <v>-24.341507720254313</v>
      </c>
      <c r="G66" s="93">
        <f>(G21/G20)*100-100</f>
        <v>-23.914706052141582</v>
      </c>
      <c r="H66" s="93">
        <f>(H21/H20)*100-100</f>
        <v>61.48764256425193</v>
      </c>
      <c r="I66" s="93" t="s">
        <v>67</v>
      </c>
      <c r="J66" s="93">
        <f>(J21/J20)*100-100</f>
        <v>6.045876922890841</v>
      </c>
    </row>
    <row r="67" spans="2:10" ht="14.25" customHeight="1">
      <c r="B67" s="10" t="s">
        <v>90</v>
      </c>
      <c r="C67" s="99"/>
      <c r="D67" s="93">
        <f>(D24/D22)*100-100</f>
        <v>0.2801899941226651</v>
      </c>
      <c r="E67" s="93">
        <f>(E24/E22)*100-100</f>
        <v>-6.740153207189493</v>
      </c>
      <c r="F67" s="93">
        <f>(F24/F22)*100-100</f>
        <v>82.7282845505352</v>
      </c>
      <c r="G67" s="93">
        <f>(G24/G22)*100-100</f>
        <v>-29.49892103029758</v>
      </c>
      <c r="H67" s="93">
        <f>(H24/H22)*100-100</f>
        <v>29.688400597907304</v>
      </c>
      <c r="I67" s="93" t="s">
        <v>67</v>
      </c>
      <c r="J67" s="93">
        <f>(J24/J22)*100-100</f>
        <v>-1.0060572802502321</v>
      </c>
    </row>
    <row r="68" spans="2:10" ht="14.25" customHeight="1">
      <c r="B68" s="99"/>
      <c r="C68" s="99"/>
      <c r="D68" s="93">
        <f>(D24/D23)*100-100</f>
        <v>-16.93131842907286</v>
      </c>
      <c r="E68" s="93">
        <f>(E24/E23)*100-100</f>
        <v>-12.1670052881868</v>
      </c>
      <c r="F68" s="93">
        <f>(F24/F23)*100-100</f>
        <v>81.8262150220913</v>
      </c>
      <c r="G68" s="93">
        <f>(G24/G23)*100-100</f>
        <v>-15.199592436174186</v>
      </c>
      <c r="H68" s="93">
        <f>(H24/H23)*100-100</f>
        <v>12.87278515809065</v>
      </c>
      <c r="I68" s="93" t="s">
        <v>67</v>
      </c>
      <c r="J68" s="93">
        <f>(J24/J23)*100-100</f>
        <v>-15.199633282207998</v>
      </c>
    </row>
    <row r="69" spans="2:10" ht="14.25" customHeight="1">
      <c r="B69" s="10" t="s">
        <v>91</v>
      </c>
      <c r="C69" s="99"/>
      <c r="D69" s="93">
        <f>(D27/D25)*100-100</f>
        <v>9.629244182743562</v>
      </c>
      <c r="E69" s="93">
        <f>(E27/E25)*100-100</f>
        <v>109.38321536905963</v>
      </c>
      <c r="F69" s="93">
        <f>(F27/F25)*100-100</f>
        <v>124.5</v>
      </c>
      <c r="G69" s="93">
        <f>(G27/G25)*100-100</f>
        <v>-11.200712921870092</v>
      </c>
      <c r="H69" s="93">
        <f>(H27/H25)*100-100</f>
        <v>299.0398546627769</v>
      </c>
      <c r="I69" s="93" t="s">
        <v>67</v>
      </c>
      <c r="J69" s="93">
        <f>(J27/J25)*100-100</f>
        <v>14.71702730143491</v>
      </c>
    </row>
    <row r="70" spans="2:10" ht="14.25" customHeight="1">
      <c r="B70" s="99"/>
      <c r="C70" s="99"/>
      <c r="D70" s="93">
        <f>(D27/D26)*100-100</f>
        <v>12.242413387456665</v>
      </c>
      <c r="E70" s="93">
        <f>(E27/E26)*100-100</f>
        <v>26.911377395384832</v>
      </c>
      <c r="F70" s="93">
        <f>(F27/F26)*100-100</f>
        <v>245.38461538461542</v>
      </c>
      <c r="G70" s="93">
        <f>(G27/G26)*100-100</f>
        <v>258.33947462357435</v>
      </c>
      <c r="H70" s="93" t="s">
        <v>67</v>
      </c>
      <c r="I70" s="93" t="s">
        <v>67</v>
      </c>
      <c r="J70" s="93">
        <f>(J27/J26)*100-100</f>
        <v>28.11362263110817</v>
      </c>
    </row>
    <row r="71" spans="2:10" ht="14.25" customHeight="1">
      <c r="B71" s="10" t="s">
        <v>92</v>
      </c>
      <c r="C71" s="99"/>
      <c r="D71" s="93">
        <f>(D30/D28)*100-100</f>
        <v>88.32042396657985</v>
      </c>
      <c r="E71" s="93">
        <f>(E30/E28)*100-100</f>
        <v>12.26466682290446</v>
      </c>
      <c r="F71" s="93">
        <f>(F30/F28)*100-100</f>
        <v>-68.3944374209861</v>
      </c>
      <c r="G71" s="93">
        <f>(G30/G28)*100-100</f>
        <v>11.299895325736344</v>
      </c>
      <c r="H71" s="93">
        <f>(H30/H28)*100-100</f>
        <v>-19.52378684869609</v>
      </c>
      <c r="I71" s="93" t="s">
        <v>67</v>
      </c>
      <c r="J71" s="93">
        <f>(J30/J28)*100-100</f>
        <v>56.14326810051904</v>
      </c>
    </row>
    <row r="72" spans="2:10" ht="14.25" customHeight="1">
      <c r="B72" s="99"/>
      <c r="C72" s="99"/>
      <c r="D72" s="93">
        <f>(D30/D29)*100-100</f>
        <v>17.787608092966778</v>
      </c>
      <c r="E72" s="93">
        <f>(E30/E29)*100-100</f>
        <v>35.25647058823529</v>
      </c>
      <c r="F72" s="93">
        <f>(F30/F29)*100-100</f>
        <v>87.5</v>
      </c>
      <c r="G72" s="93">
        <f>(G30/G29)*100-100</f>
        <v>65.1891562462398</v>
      </c>
      <c r="H72" s="93">
        <f>(H30/H29)*100-100</f>
        <v>153.15049226441633</v>
      </c>
      <c r="I72" s="93" t="s">
        <v>67</v>
      </c>
      <c r="J72" s="93">
        <f>(J30/J29)*100-100</f>
        <v>24.644692790094027</v>
      </c>
    </row>
    <row r="73" spans="2:10" ht="14.25" customHeight="1">
      <c r="B73" s="10" t="s">
        <v>93</v>
      </c>
      <c r="C73" s="99"/>
      <c r="D73" s="93">
        <f>(D33/D31)*100-100</f>
        <v>35.480690549628434</v>
      </c>
      <c r="E73" s="93">
        <f>(E33/E31)*100-100</f>
        <v>125.58528106508876</v>
      </c>
      <c r="F73" s="93">
        <f>(F33/F31)*100-100</f>
        <v>29.558541266794634</v>
      </c>
      <c r="G73" s="93">
        <f>(G33/G31)*100-100</f>
        <v>-63.96933627494662</v>
      </c>
      <c r="H73" s="93">
        <f>(H33/H31)*100-100</f>
        <v>37.26826413821831</v>
      </c>
      <c r="I73" s="93" t="s">
        <v>67</v>
      </c>
      <c r="J73" s="93">
        <f>(J33/J31)*100-100</f>
        <v>19.89188284891395</v>
      </c>
    </row>
    <row r="74" spans="2:10" ht="14.25" customHeight="1">
      <c r="B74" s="99"/>
      <c r="C74" s="99"/>
      <c r="D74" s="93">
        <f>(D33/D32)*100-100</f>
        <v>3.9766224893859743</v>
      </c>
      <c r="E74" s="93">
        <f>(E33/E32)*100-100</f>
        <v>30.215737340961482</v>
      </c>
      <c r="F74" s="93">
        <f>(F33/F32)*100-100</f>
        <v>-59.629147970476524</v>
      </c>
      <c r="G74" s="93">
        <f>(G33/G32)*100-100</f>
        <v>2.5615843471102835</v>
      </c>
      <c r="H74" s="93">
        <f>(H33/H32)*100-100</f>
        <v>460.77348290153043</v>
      </c>
      <c r="I74" s="93" t="s">
        <v>67</v>
      </c>
      <c r="J74" s="93">
        <f>(J33/J32)*100-100</f>
        <v>13.381388764182418</v>
      </c>
    </row>
    <row r="75" spans="2:10" ht="14.25" customHeight="1">
      <c r="B75" s="10" t="s">
        <v>94</v>
      </c>
      <c r="C75" s="99"/>
      <c r="D75" s="93">
        <f>(D36/D34)*100-100</f>
        <v>91.44457070363708</v>
      </c>
      <c r="E75" s="93">
        <f>(E36/E34)*100-100</f>
        <v>33.48283344456809</v>
      </c>
      <c r="F75" s="93">
        <f>(F36/F34)*100-100</f>
        <v>-2.875</v>
      </c>
      <c r="G75" s="93">
        <f>(G36/G34)*100-100</f>
        <v>67.69640565130035</v>
      </c>
      <c r="H75" s="93">
        <f>(H36/H34)*100-100</f>
        <v>154.63620779220778</v>
      </c>
      <c r="I75" s="93" t="s">
        <v>67</v>
      </c>
      <c r="J75" s="93">
        <f>(J36/J34)*100-100</f>
        <v>66.32855697798107</v>
      </c>
    </row>
    <row r="76" spans="2:10" ht="14.25" customHeight="1">
      <c r="B76" s="14"/>
      <c r="C76" s="99"/>
      <c r="D76" s="93">
        <f>(D36/D35)*100-100</f>
        <v>17.556065746126734</v>
      </c>
      <c r="E76" s="93">
        <f>(E36/E35)*100-100</f>
        <v>-40.8408730986521</v>
      </c>
      <c r="F76" s="93">
        <f>(F36/F35)*100-100</f>
        <v>308.94736842105266</v>
      </c>
      <c r="G76" s="93">
        <f>(G36/G35)*100-100</f>
        <v>64.92702134721134</v>
      </c>
      <c r="H76" s="93">
        <f>(H36/H35)*100-100</f>
        <v>3.0361715146825787</v>
      </c>
      <c r="I76" s="93" t="s">
        <v>67</v>
      </c>
      <c r="J76" s="93">
        <f>(J36/J35)*100-100</f>
        <v>3.2285070333621917</v>
      </c>
    </row>
    <row r="77" spans="2:10" ht="14.25" customHeight="1">
      <c r="B77" s="24" t="s">
        <v>7</v>
      </c>
      <c r="C77" s="99"/>
      <c r="D77" s="93">
        <f>(D39/D37)*100-100</f>
        <v>54.7142355311627</v>
      </c>
      <c r="E77" s="93">
        <f>(E39/E37)*100-100</f>
        <v>37.49957503206082</v>
      </c>
      <c r="F77" s="93">
        <f>(F39/F37)*100-100</f>
        <v>45.4040244937884</v>
      </c>
      <c r="G77" s="93">
        <f>(G39/G37)*100-100</f>
        <v>340.8812796382871</v>
      </c>
      <c r="H77" s="93">
        <f>(H39/H37)*100-100</f>
        <v>276.1177398122689</v>
      </c>
      <c r="I77" s="93" t="s">
        <v>67</v>
      </c>
      <c r="J77" s="93">
        <f>(J39/J37)*100-100</f>
        <v>147.67696558635143</v>
      </c>
    </row>
    <row r="78" spans="2:10" ht="14.25" customHeight="1">
      <c r="B78" s="99"/>
      <c r="C78" s="99"/>
      <c r="D78" s="93">
        <f>(D39/D38)*100-100</f>
        <v>29.44770725132858</v>
      </c>
      <c r="E78" s="93">
        <f>(E39/E38)*100-100</f>
        <v>-30.474388991520968</v>
      </c>
      <c r="F78" s="93">
        <f>(F39/F38)*100-100</f>
        <v>-43.01356391833545</v>
      </c>
      <c r="G78" s="93">
        <f>(G39/G38)*100-100</f>
        <v>425.2043076924259</v>
      </c>
      <c r="H78" s="93">
        <f>(H39/H38)*100-100</f>
        <v>261.9447892958035</v>
      </c>
      <c r="I78" s="93" t="s">
        <v>67</v>
      </c>
      <c r="J78" s="93">
        <f>(J39/J38)*100-100</f>
        <v>55.27055923205438</v>
      </c>
    </row>
    <row r="79" spans="2:10" ht="14.25" customHeight="1">
      <c r="B79" s="99"/>
      <c r="C79" s="99"/>
      <c r="D79" s="93"/>
      <c r="E79" s="93"/>
      <c r="F79" s="93"/>
      <c r="G79" s="93"/>
      <c r="H79" s="93"/>
      <c r="I79" s="93"/>
      <c r="J79" s="93"/>
    </row>
    <row r="80" spans="2:10" ht="14.25" customHeight="1">
      <c r="B80" s="100" t="s">
        <v>8</v>
      </c>
      <c r="C80" s="108"/>
      <c r="D80" s="109">
        <f>(D42/D40)*100-100</f>
        <v>12.33864175162769</v>
      </c>
      <c r="E80" s="109">
        <f>(E42/E40)*100-100</f>
        <v>32.98331143261947</v>
      </c>
      <c r="F80" s="109">
        <f>(F42/F40)*100-100</f>
        <v>30.83009616570996</v>
      </c>
      <c r="G80" s="109">
        <f>(G42/G40)*100-100</f>
        <v>76.35980776308071</v>
      </c>
      <c r="H80" s="109">
        <f>(H42/H40)*100-100</f>
        <v>208.3012016979804</v>
      </c>
      <c r="I80" s="110" t="s">
        <v>67</v>
      </c>
      <c r="J80" s="109">
        <f>(J42/J40)*100-100</f>
        <v>36.25017083569276</v>
      </c>
    </row>
    <row r="81" spans="2:10" ht="14.25" customHeight="1">
      <c r="B81" s="14"/>
      <c r="C81" s="14"/>
      <c r="D81" s="109">
        <f>(D42/D41)*100-100</f>
        <v>-1.238021444025975</v>
      </c>
      <c r="E81" s="109">
        <f>(E42/E41)*100-100</f>
        <v>-20.134009622192067</v>
      </c>
      <c r="F81" s="109">
        <f>(F42/F41)*100-100</f>
        <v>-40.85856895830974</v>
      </c>
      <c r="G81" s="109">
        <f>(G42/G41)*100-100</f>
        <v>137.9185070722037</v>
      </c>
      <c r="H81" s="109">
        <f>(H42/H41)*100-100</f>
        <v>214.80418667398442</v>
      </c>
      <c r="I81" s="110" t="s">
        <v>67</v>
      </c>
      <c r="J81" s="109">
        <f>(J42/J41)*100-100</f>
        <v>14.68425098020316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M50"/>
  <sheetViews>
    <sheetView zoomScale="77" zoomScaleNormal="77" zoomScalePageLayoutView="0" workbookViewId="0" topLeftCell="A1">
      <selection activeCell="B6" sqref="B6:C6"/>
    </sheetView>
  </sheetViews>
  <sheetFormatPr defaultColWidth="9.140625" defaultRowHeight="14.25" customHeight="1"/>
  <cols>
    <col min="1" max="1" width="9.140625" style="5" customWidth="1"/>
    <col min="2" max="2" width="28.140625" style="4" bestFit="1" customWidth="1"/>
    <col min="3" max="3" width="12.140625" style="4" bestFit="1" customWidth="1"/>
    <col min="4" max="11" width="11.57421875" style="5" customWidth="1"/>
    <col min="12" max="12" width="10.7109375" style="5" customWidth="1"/>
    <col min="13" max="16384" width="9.140625" style="5" customWidth="1"/>
  </cols>
  <sheetData>
    <row r="3" ht="14.25" customHeight="1">
      <c r="B3" s="3" t="s">
        <v>82</v>
      </c>
    </row>
    <row r="4" ht="14.25" customHeight="1">
      <c r="B4" s="3" t="s">
        <v>49</v>
      </c>
    </row>
    <row r="5" ht="14.25" customHeight="1">
      <c r="L5" s="29"/>
    </row>
    <row r="6" spans="2:12" ht="36" customHeight="1">
      <c r="B6" s="148" t="s">
        <v>108</v>
      </c>
      <c r="C6" s="149" t="s">
        <v>107</v>
      </c>
      <c r="D6" s="126" t="s">
        <v>58</v>
      </c>
      <c r="E6" s="126" t="s">
        <v>59</v>
      </c>
      <c r="F6" s="126" t="s">
        <v>60</v>
      </c>
      <c r="G6" s="126" t="s">
        <v>61</v>
      </c>
      <c r="H6" s="126" t="s">
        <v>62</v>
      </c>
      <c r="I6" s="126" t="s">
        <v>63</v>
      </c>
      <c r="J6" s="126" t="s">
        <v>64</v>
      </c>
      <c r="K6" s="126" t="s">
        <v>8</v>
      </c>
      <c r="L6" s="29"/>
    </row>
    <row r="7" spans="2:12" ht="14.25" customHeight="1">
      <c r="B7" s="46" t="s">
        <v>9</v>
      </c>
      <c r="C7" s="115" t="s">
        <v>102</v>
      </c>
      <c r="D7" s="121">
        <v>222</v>
      </c>
      <c r="E7" s="121">
        <v>58</v>
      </c>
      <c r="F7" s="121">
        <v>13</v>
      </c>
      <c r="G7" s="121">
        <v>7</v>
      </c>
      <c r="H7" s="121">
        <v>12</v>
      </c>
      <c r="I7" s="121">
        <v>7</v>
      </c>
      <c r="J7" s="121">
        <v>12</v>
      </c>
      <c r="K7" s="82">
        <f>SUM(D7:J7)</f>
        <v>331</v>
      </c>
      <c r="L7" s="65"/>
    </row>
    <row r="8" spans="2:12" ht="14.25" customHeight="1">
      <c r="B8" s="46"/>
      <c r="C8" s="115" t="s">
        <v>103</v>
      </c>
      <c r="D8" s="121">
        <v>1085</v>
      </c>
      <c r="E8" s="121">
        <v>52</v>
      </c>
      <c r="F8" s="121">
        <v>118</v>
      </c>
      <c r="G8" s="121">
        <v>5</v>
      </c>
      <c r="H8" s="121">
        <v>5</v>
      </c>
      <c r="I8" s="121">
        <v>12</v>
      </c>
      <c r="J8" s="121">
        <v>13</v>
      </c>
      <c r="K8" s="82">
        <f aca="true" t="shared" si="0" ref="K8:K45">SUM(D8:J8)</f>
        <v>1290</v>
      </c>
      <c r="L8" s="65"/>
    </row>
    <row r="9" spans="2:12" ht="14.25" customHeight="1">
      <c r="B9" s="46"/>
      <c r="C9" s="116" t="s">
        <v>104</v>
      </c>
      <c r="D9" s="121">
        <v>194</v>
      </c>
      <c r="E9" s="121">
        <v>47</v>
      </c>
      <c r="F9" s="121">
        <v>19</v>
      </c>
      <c r="G9" s="121">
        <v>15</v>
      </c>
      <c r="H9" s="121">
        <v>16</v>
      </c>
      <c r="I9" s="121">
        <v>7</v>
      </c>
      <c r="J9" s="121">
        <v>5</v>
      </c>
      <c r="K9" s="82">
        <f t="shared" si="0"/>
        <v>303</v>
      </c>
      <c r="L9" s="65"/>
    </row>
    <row r="10" spans="2:12" ht="14.25" customHeight="1">
      <c r="B10" s="46" t="s">
        <v>41</v>
      </c>
      <c r="C10" s="1"/>
      <c r="D10" s="121">
        <v>611</v>
      </c>
      <c r="E10" s="121">
        <v>224</v>
      </c>
      <c r="F10" s="121">
        <v>65</v>
      </c>
      <c r="G10" s="121">
        <v>30</v>
      </c>
      <c r="H10" s="121">
        <v>44</v>
      </c>
      <c r="I10" s="121">
        <v>81</v>
      </c>
      <c r="J10" s="121">
        <v>10</v>
      </c>
      <c r="K10" s="82">
        <f t="shared" si="0"/>
        <v>1065</v>
      </c>
      <c r="L10" s="65"/>
    </row>
    <row r="11" spans="2:12" ht="14.25" customHeight="1">
      <c r="B11" s="46"/>
      <c r="C11" s="1"/>
      <c r="D11" s="121">
        <v>777</v>
      </c>
      <c r="E11" s="121">
        <v>161</v>
      </c>
      <c r="F11" s="121">
        <v>58</v>
      </c>
      <c r="G11" s="121">
        <v>31</v>
      </c>
      <c r="H11" s="121">
        <v>103</v>
      </c>
      <c r="I11" s="121">
        <v>69</v>
      </c>
      <c r="J11" s="121">
        <v>7</v>
      </c>
      <c r="K11" s="82">
        <f t="shared" si="0"/>
        <v>1206</v>
      </c>
      <c r="L11" s="65"/>
    </row>
    <row r="12" spans="2:12" ht="14.25" customHeight="1">
      <c r="B12" s="46"/>
      <c r="C12" s="1"/>
      <c r="D12" s="121">
        <v>781</v>
      </c>
      <c r="E12" s="121">
        <v>177</v>
      </c>
      <c r="F12" s="121">
        <v>61</v>
      </c>
      <c r="G12" s="121">
        <v>26</v>
      </c>
      <c r="H12" s="121">
        <v>87</v>
      </c>
      <c r="I12" s="121">
        <v>73</v>
      </c>
      <c r="J12" s="121">
        <v>7</v>
      </c>
      <c r="K12" s="82">
        <f t="shared" si="0"/>
        <v>1212</v>
      </c>
      <c r="L12" s="65"/>
    </row>
    <row r="13" spans="2:12" ht="14.25" customHeight="1">
      <c r="B13" s="46" t="s">
        <v>42</v>
      </c>
      <c r="C13" s="1"/>
      <c r="D13" s="121">
        <v>1022</v>
      </c>
      <c r="E13" s="121">
        <v>272</v>
      </c>
      <c r="F13" s="121">
        <v>17</v>
      </c>
      <c r="G13" s="121">
        <v>9</v>
      </c>
      <c r="H13" s="121">
        <v>10</v>
      </c>
      <c r="I13" s="121">
        <v>6</v>
      </c>
      <c r="J13" s="121">
        <v>0</v>
      </c>
      <c r="K13" s="82">
        <f t="shared" si="0"/>
        <v>1336</v>
      </c>
      <c r="L13" s="65"/>
    </row>
    <row r="14" spans="2:12" ht="14.25" customHeight="1">
      <c r="B14" s="46"/>
      <c r="C14" s="1"/>
      <c r="D14" s="121">
        <v>1100</v>
      </c>
      <c r="E14" s="121">
        <v>253</v>
      </c>
      <c r="F14" s="121">
        <v>16</v>
      </c>
      <c r="G14" s="122">
        <v>7</v>
      </c>
      <c r="H14" s="121">
        <v>11</v>
      </c>
      <c r="I14" s="121">
        <v>6</v>
      </c>
      <c r="J14" s="121">
        <v>1</v>
      </c>
      <c r="K14" s="82">
        <f t="shared" si="0"/>
        <v>1394</v>
      </c>
      <c r="L14" s="65"/>
    </row>
    <row r="15" spans="2:12" ht="14.25" customHeight="1">
      <c r="B15" s="46"/>
      <c r="C15" s="1"/>
      <c r="D15" s="121">
        <v>1088</v>
      </c>
      <c r="E15" s="121">
        <v>271</v>
      </c>
      <c r="F15" s="121">
        <v>17</v>
      </c>
      <c r="G15" s="122">
        <v>25</v>
      </c>
      <c r="H15" s="121">
        <v>11</v>
      </c>
      <c r="I15" s="121">
        <v>2</v>
      </c>
      <c r="J15" s="121">
        <v>0</v>
      </c>
      <c r="K15" s="82">
        <f t="shared" si="0"/>
        <v>1414</v>
      </c>
      <c r="L15" s="65"/>
    </row>
    <row r="16" spans="2:12" ht="14.25" customHeight="1">
      <c r="B16" s="46" t="s">
        <v>43</v>
      </c>
      <c r="C16" s="1"/>
      <c r="D16" s="121">
        <v>65</v>
      </c>
      <c r="E16" s="121">
        <v>11</v>
      </c>
      <c r="F16" s="121">
        <v>7</v>
      </c>
      <c r="G16" s="121">
        <v>8</v>
      </c>
      <c r="H16" s="121">
        <v>24</v>
      </c>
      <c r="I16" s="121">
        <v>15</v>
      </c>
      <c r="J16" s="121">
        <v>0</v>
      </c>
      <c r="K16" s="82">
        <f t="shared" si="0"/>
        <v>130</v>
      </c>
      <c r="L16" s="65"/>
    </row>
    <row r="17" spans="2:12" ht="14.25" customHeight="1">
      <c r="B17" s="46"/>
      <c r="C17" s="1"/>
      <c r="D17" s="121">
        <v>117</v>
      </c>
      <c r="E17" s="121">
        <v>23</v>
      </c>
      <c r="F17" s="121">
        <v>31</v>
      </c>
      <c r="G17" s="121">
        <v>5</v>
      </c>
      <c r="H17" s="121">
        <v>10</v>
      </c>
      <c r="I17" s="121">
        <v>10</v>
      </c>
      <c r="J17" s="121">
        <v>1</v>
      </c>
      <c r="K17" s="82">
        <f t="shared" si="0"/>
        <v>197</v>
      </c>
      <c r="L17" s="65"/>
    </row>
    <row r="18" spans="2:12" ht="14.25" customHeight="1">
      <c r="B18" s="46"/>
      <c r="C18" s="1"/>
      <c r="D18" s="121">
        <v>69</v>
      </c>
      <c r="E18" s="121">
        <v>13</v>
      </c>
      <c r="F18" s="121">
        <v>24</v>
      </c>
      <c r="G18" s="121">
        <v>5</v>
      </c>
      <c r="H18" s="121">
        <v>14</v>
      </c>
      <c r="I18" s="121">
        <v>12</v>
      </c>
      <c r="J18" s="122">
        <v>2</v>
      </c>
      <c r="K18" s="82">
        <f t="shared" si="0"/>
        <v>139</v>
      </c>
      <c r="L18" s="65"/>
    </row>
    <row r="19" spans="2:12" ht="14.25" customHeight="1">
      <c r="B19" s="46" t="s">
        <v>44</v>
      </c>
      <c r="C19" s="1"/>
      <c r="D19" s="121">
        <v>101</v>
      </c>
      <c r="E19" s="121">
        <v>2</v>
      </c>
      <c r="F19" s="121">
        <v>5</v>
      </c>
      <c r="G19" s="122">
        <v>0</v>
      </c>
      <c r="H19" s="121">
        <v>4</v>
      </c>
      <c r="I19" s="121">
        <v>10</v>
      </c>
      <c r="J19" s="122">
        <v>0</v>
      </c>
      <c r="K19" s="82">
        <f t="shared" si="0"/>
        <v>122</v>
      </c>
      <c r="L19" s="65"/>
    </row>
    <row r="20" spans="2:12" ht="14.25" customHeight="1">
      <c r="B20" s="46"/>
      <c r="C20" s="1"/>
      <c r="D20" s="121">
        <v>77</v>
      </c>
      <c r="E20" s="121">
        <v>4</v>
      </c>
      <c r="F20" s="122">
        <v>2</v>
      </c>
      <c r="G20" s="122">
        <v>0</v>
      </c>
      <c r="H20" s="121">
        <v>3</v>
      </c>
      <c r="I20" s="121">
        <v>3</v>
      </c>
      <c r="J20" s="122">
        <v>1</v>
      </c>
      <c r="K20" s="82">
        <f t="shared" si="0"/>
        <v>90</v>
      </c>
      <c r="L20" s="65"/>
    </row>
    <row r="21" spans="2:12" ht="14.25" customHeight="1">
      <c r="B21" s="46"/>
      <c r="C21" s="1"/>
      <c r="D21" s="121">
        <v>75</v>
      </c>
      <c r="E21" s="121">
        <v>15</v>
      </c>
      <c r="F21" s="121">
        <v>2</v>
      </c>
      <c r="G21" s="122">
        <v>0</v>
      </c>
      <c r="H21" s="121">
        <v>2</v>
      </c>
      <c r="I21" s="122">
        <v>3</v>
      </c>
      <c r="J21" s="121">
        <v>0</v>
      </c>
      <c r="K21" s="82">
        <f t="shared" si="0"/>
        <v>97</v>
      </c>
      <c r="L21" s="65"/>
    </row>
    <row r="22" spans="2:12" ht="14.25" customHeight="1">
      <c r="B22" s="46" t="s">
        <v>45</v>
      </c>
      <c r="C22" s="1"/>
      <c r="D22" s="121">
        <v>149</v>
      </c>
      <c r="E22" s="121">
        <v>24</v>
      </c>
      <c r="F22" s="121">
        <v>17</v>
      </c>
      <c r="G22" s="121">
        <v>5</v>
      </c>
      <c r="H22" s="121">
        <v>10</v>
      </c>
      <c r="I22" s="121">
        <v>7</v>
      </c>
      <c r="J22" s="121">
        <v>14</v>
      </c>
      <c r="K22" s="82">
        <f t="shared" si="0"/>
        <v>226</v>
      </c>
      <c r="L22" s="65"/>
    </row>
    <row r="23" spans="2:12" ht="14.25" customHeight="1">
      <c r="B23" s="46"/>
      <c r="C23" s="1"/>
      <c r="D23" s="121">
        <v>120</v>
      </c>
      <c r="E23" s="121">
        <v>30</v>
      </c>
      <c r="F23" s="121">
        <v>22</v>
      </c>
      <c r="G23" s="121">
        <v>1</v>
      </c>
      <c r="H23" s="121">
        <v>18</v>
      </c>
      <c r="I23" s="121">
        <v>8</v>
      </c>
      <c r="J23" s="121">
        <v>15</v>
      </c>
      <c r="K23" s="82">
        <f t="shared" si="0"/>
        <v>214</v>
      </c>
      <c r="L23" s="65"/>
    </row>
    <row r="24" spans="2:12" ht="14.25" customHeight="1">
      <c r="B24" s="46"/>
      <c r="C24" s="1"/>
      <c r="D24" s="121">
        <v>149</v>
      </c>
      <c r="E24" s="121">
        <v>18</v>
      </c>
      <c r="F24" s="121">
        <v>13</v>
      </c>
      <c r="G24" s="121">
        <v>8</v>
      </c>
      <c r="H24" s="121">
        <v>16</v>
      </c>
      <c r="I24" s="121">
        <v>9</v>
      </c>
      <c r="J24" s="121">
        <v>19</v>
      </c>
      <c r="K24" s="82">
        <f t="shared" si="0"/>
        <v>232</v>
      </c>
      <c r="L24" s="65"/>
    </row>
    <row r="25" spans="2:12" ht="14.25" customHeight="1">
      <c r="B25" s="46" t="s">
        <v>10</v>
      </c>
      <c r="C25" s="1"/>
      <c r="D25" s="121">
        <v>81</v>
      </c>
      <c r="E25" s="121">
        <v>61</v>
      </c>
      <c r="F25" s="122">
        <v>0</v>
      </c>
      <c r="G25" s="122">
        <v>0</v>
      </c>
      <c r="H25" s="122">
        <v>0</v>
      </c>
      <c r="I25" s="122">
        <v>0</v>
      </c>
      <c r="J25" s="122">
        <v>0</v>
      </c>
      <c r="K25" s="82">
        <f t="shared" si="0"/>
        <v>142</v>
      </c>
      <c r="L25" s="65"/>
    </row>
    <row r="26" spans="2:12" ht="14.25" customHeight="1">
      <c r="B26" s="46"/>
      <c r="C26" s="1"/>
      <c r="D26" s="121">
        <v>93</v>
      </c>
      <c r="E26" s="121">
        <v>68</v>
      </c>
      <c r="F26" s="122">
        <v>0</v>
      </c>
      <c r="G26" s="122">
        <v>0</v>
      </c>
      <c r="H26" s="121">
        <v>0</v>
      </c>
      <c r="I26" s="121">
        <v>0</v>
      </c>
      <c r="J26" s="122">
        <v>0</v>
      </c>
      <c r="K26" s="82">
        <f t="shared" si="0"/>
        <v>161</v>
      </c>
      <c r="L26" s="65"/>
    </row>
    <row r="27" spans="2:12" ht="14.25" customHeight="1">
      <c r="B27" s="46"/>
      <c r="C27" s="1"/>
      <c r="D27" s="121">
        <v>84</v>
      </c>
      <c r="E27" s="121">
        <v>75</v>
      </c>
      <c r="F27" s="122">
        <v>0</v>
      </c>
      <c r="G27" s="122">
        <v>0</v>
      </c>
      <c r="H27" s="122">
        <v>0</v>
      </c>
      <c r="I27" s="122">
        <v>1</v>
      </c>
      <c r="J27" s="122">
        <v>0</v>
      </c>
      <c r="K27" s="82">
        <f t="shared" si="0"/>
        <v>160</v>
      </c>
      <c r="L27" s="65"/>
    </row>
    <row r="28" spans="2:12" ht="14.25" customHeight="1">
      <c r="B28" s="46" t="s">
        <v>11</v>
      </c>
      <c r="C28" s="1"/>
      <c r="D28" s="121">
        <v>19</v>
      </c>
      <c r="E28" s="122">
        <v>0</v>
      </c>
      <c r="F28" s="122">
        <v>1</v>
      </c>
      <c r="G28" s="121">
        <v>4</v>
      </c>
      <c r="H28" s="122">
        <v>0</v>
      </c>
      <c r="I28" s="122">
        <v>0</v>
      </c>
      <c r="J28" s="122">
        <v>0</v>
      </c>
      <c r="K28" s="82">
        <f t="shared" si="0"/>
        <v>24</v>
      </c>
      <c r="L28" s="65"/>
    </row>
    <row r="29" spans="2:12" ht="14.25" customHeight="1">
      <c r="B29" s="46"/>
      <c r="C29" s="1"/>
      <c r="D29" s="121">
        <v>26</v>
      </c>
      <c r="E29" s="122">
        <v>1</v>
      </c>
      <c r="F29" s="122">
        <v>0</v>
      </c>
      <c r="G29" s="121">
        <v>2</v>
      </c>
      <c r="H29" s="122">
        <v>0</v>
      </c>
      <c r="I29" s="122">
        <v>0</v>
      </c>
      <c r="J29" s="122">
        <v>0</v>
      </c>
      <c r="K29" s="82">
        <f t="shared" si="0"/>
        <v>29</v>
      </c>
      <c r="L29" s="65"/>
    </row>
    <row r="30" spans="2:12" ht="14.25" customHeight="1">
      <c r="B30" s="46"/>
      <c r="C30" s="1"/>
      <c r="D30" s="121">
        <v>23</v>
      </c>
      <c r="E30" s="121">
        <v>0</v>
      </c>
      <c r="F30" s="122">
        <v>0</v>
      </c>
      <c r="G30" s="121">
        <v>4</v>
      </c>
      <c r="H30" s="122">
        <v>0</v>
      </c>
      <c r="I30" s="122">
        <v>0</v>
      </c>
      <c r="J30" s="122">
        <v>0</v>
      </c>
      <c r="K30" s="82">
        <f t="shared" si="0"/>
        <v>27</v>
      </c>
      <c r="L30" s="65"/>
    </row>
    <row r="31" spans="2:12" ht="14.25" customHeight="1">
      <c r="B31" s="46" t="s">
        <v>12</v>
      </c>
      <c r="C31" s="1"/>
      <c r="D31" s="121">
        <v>8</v>
      </c>
      <c r="E31" s="122">
        <v>2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82">
        <f t="shared" si="0"/>
        <v>10</v>
      </c>
      <c r="L31" s="65"/>
    </row>
    <row r="32" spans="2:12" ht="14.25" customHeight="1">
      <c r="B32" s="46"/>
      <c r="C32" s="1"/>
      <c r="D32" s="121">
        <v>14</v>
      </c>
      <c r="E32" s="121">
        <v>2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82">
        <f t="shared" si="0"/>
        <v>16</v>
      </c>
      <c r="L32" s="65"/>
    </row>
    <row r="33" spans="2:12" ht="14.25" customHeight="1">
      <c r="B33" s="46"/>
      <c r="C33" s="1"/>
      <c r="D33" s="121">
        <v>9</v>
      </c>
      <c r="E33" s="121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82">
        <f t="shared" si="0"/>
        <v>9</v>
      </c>
      <c r="L33" s="65"/>
    </row>
    <row r="34" spans="2:12" ht="14.25" customHeight="1">
      <c r="B34" s="46" t="s">
        <v>13</v>
      </c>
      <c r="C34" s="1"/>
      <c r="D34" s="121">
        <v>33</v>
      </c>
      <c r="E34" s="122">
        <v>0</v>
      </c>
      <c r="F34" s="122">
        <v>0</v>
      </c>
      <c r="G34" s="122">
        <v>0</v>
      </c>
      <c r="H34" s="122">
        <v>0</v>
      </c>
      <c r="I34" s="121">
        <v>1</v>
      </c>
      <c r="J34" s="122">
        <v>0</v>
      </c>
      <c r="K34" s="82">
        <f t="shared" si="0"/>
        <v>34</v>
      </c>
      <c r="L34" s="65"/>
    </row>
    <row r="35" spans="2:12" ht="14.25" customHeight="1">
      <c r="B35" s="46"/>
      <c r="C35" s="1"/>
      <c r="D35" s="121">
        <v>21</v>
      </c>
      <c r="E35" s="122">
        <v>1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  <c r="K35" s="82">
        <f t="shared" si="0"/>
        <v>22</v>
      </c>
      <c r="L35" s="65"/>
    </row>
    <row r="36" spans="2:12" ht="14.25" customHeight="1">
      <c r="B36" s="46"/>
      <c r="C36" s="1"/>
      <c r="D36" s="121">
        <v>33</v>
      </c>
      <c r="E36" s="122">
        <v>2</v>
      </c>
      <c r="F36" s="122">
        <v>0</v>
      </c>
      <c r="G36" s="122">
        <v>0</v>
      </c>
      <c r="H36" s="122">
        <v>0</v>
      </c>
      <c r="I36" s="122">
        <v>2</v>
      </c>
      <c r="J36" s="122">
        <v>0</v>
      </c>
      <c r="K36" s="82">
        <f t="shared" si="0"/>
        <v>37</v>
      </c>
      <c r="L36" s="65"/>
    </row>
    <row r="37" spans="2:12" ht="14.25" customHeight="1">
      <c r="B37" s="46" t="s">
        <v>14</v>
      </c>
      <c r="C37" s="1"/>
      <c r="D37" s="121">
        <v>121</v>
      </c>
      <c r="E37" s="121">
        <v>25</v>
      </c>
      <c r="F37" s="121">
        <v>24</v>
      </c>
      <c r="G37" s="121">
        <v>13</v>
      </c>
      <c r="H37" s="121">
        <v>52</v>
      </c>
      <c r="I37" s="121">
        <v>25</v>
      </c>
      <c r="J37" s="121">
        <v>9</v>
      </c>
      <c r="K37" s="82">
        <f t="shared" si="0"/>
        <v>269</v>
      </c>
      <c r="L37" s="29"/>
    </row>
    <row r="38" spans="2:12" ht="14.25" customHeight="1">
      <c r="B38" s="46"/>
      <c r="C38" s="1"/>
      <c r="D38" s="121">
        <v>118</v>
      </c>
      <c r="E38" s="121">
        <v>27</v>
      </c>
      <c r="F38" s="121">
        <v>40</v>
      </c>
      <c r="G38" s="121">
        <v>16</v>
      </c>
      <c r="H38" s="121">
        <v>30</v>
      </c>
      <c r="I38" s="121">
        <v>15</v>
      </c>
      <c r="J38" s="121">
        <v>3</v>
      </c>
      <c r="K38" s="82">
        <f t="shared" si="0"/>
        <v>249</v>
      </c>
      <c r="L38" s="29"/>
    </row>
    <row r="39" spans="2:12" ht="14.25" customHeight="1">
      <c r="B39" s="46"/>
      <c r="C39" s="1"/>
      <c r="D39" s="121">
        <v>151</v>
      </c>
      <c r="E39" s="121">
        <v>28</v>
      </c>
      <c r="F39" s="121">
        <v>30</v>
      </c>
      <c r="G39" s="121">
        <v>10</v>
      </c>
      <c r="H39" s="121">
        <v>31</v>
      </c>
      <c r="I39" s="121">
        <v>16</v>
      </c>
      <c r="J39" s="121">
        <v>3</v>
      </c>
      <c r="K39" s="82">
        <f t="shared" si="0"/>
        <v>269</v>
      </c>
      <c r="L39" s="29"/>
    </row>
    <row r="40" spans="2:12" ht="14.25" customHeight="1">
      <c r="B40" s="46" t="s">
        <v>15</v>
      </c>
      <c r="C40" s="1"/>
      <c r="D40" s="121">
        <v>97</v>
      </c>
      <c r="E40" s="121">
        <v>7</v>
      </c>
      <c r="F40" s="122">
        <v>0</v>
      </c>
      <c r="G40" s="122">
        <v>0</v>
      </c>
      <c r="H40" s="121">
        <v>6</v>
      </c>
      <c r="I40" s="122">
        <v>1</v>
      </c>
      <c r="J40" s="122">
        <v>0</v>
      </c>
      <c r="K40" s="82">
        <f t="shared" si="0"/>
        <v>111</v>
      </c>
      <c r="L40" s="29"/>
    </row>
    <row r="41" spans="2:13" ht="14.25" customHeight="1">
      <c r="B41" s="46"/>
      <c r="C41" s="1"/>
      <c r="D41" s="121">
        <v>100</v>
      </c>
      <c r="E41" s="121">
        <v>4</v>
      </c>
      <c r="F41" s="122">
        <v>0</v>
      </c>
      <c r="G41" s="122">
        <v>0</v>
      </c>
      <c r="H41" s="121">
        <v>2</v>
      </c>
      <c r="I41" s="122">
        <v>3</v>
      </c>
      <c r="J41" s="122">
        <v>0</v>
      </c>
      <c r="K41" s="82">
        <f t="shared" si="0"/>
        <v>109</v>
      </c>
      <c r="L41" s="65"/>
      <c r="M41" s="65"/>
    </row>
    <row r="42" spans="2:13" ht="14.25" customHeight="1">
      <c r="B42" s="46"/>
      <c r="C42" s="1"/>
      <c r="D42" s="121">
        <v>100</v>
      </c>
      <c r="E42" s="121">
        <v>2</v>
      </c>
      <c r="F42" s="122">
        <v>0</v>
      </c>
      <c r="G42" s="122">
        <v>0</v>
      </c>
      <c r="H42" s="121">
        <v>1</v>
      </c>
      <c r="I42" s="121">
        <v>2</v>
      </c>
      <c r="J42" s="122">
        <v>0</v>
      </c>
      <c r="K42" s="82">
        <f t="shared" si="0"/>
        <v>105</v>
      </c>
      <c r="L42" s="65"/>
      <c r="M42" s="65"/>
    </row>
    <row r="43" spans="2:13" ht="14.25" customHeight="1">
      <c r="B43" s="46" t="s">
        <v>6</v>
      </c>
      <c r="C43" s="1"/>
      <c r="D43" s="123">
        <v>0</v>
      </c>
      <c r="E43" s="123">
        <v>0</v>
      </c>
      <c r="F43" s="123">
        <v>0</v>
      </c>
      <c r="G43" s="123">
        <v>0</v>
      </c>
      <c r="H43" s="123">
        <v>0</v>
      </c>
      <c r="I43" s="123">
        <v>0</v>
      </c>
      <c r="J43" s="123">
        <v>0</v>
      </c>
      <c r="K43" s="82">
        <f t="shared" si="0"/>
        <v>0</v>
      </c>
      <c r="L43" s="65"/>
      <c r="M43" s="65"/>
    </row>
    <row r="44" spans="2:13" ht="14.25" customHeight="1">
      <c r="B44" s="46"/>
      <c r="C44" s="1"/>
      <c r="D44" s="123">
        <v>1</v>
      </c>
      <c r="E44" s="123">
        <v>0</v>
      </c>
      <c r="F44" s="123">
        <v>0</v>
      </c>
      <c r="G44" s="123">
        <v>0</v>
      </c>
      <c r="H44" s="123">
        <v>0</v>
      </c>
      <c r="I44" s="123">
        <v>0</v>
      </c>
      <c r="J44" s="123">
        <v>0</v>
      </c>
      <c r="K44" s="82">
        <f t="shared" si="0"/>
        <v>1</v>
      </c>
      <c r="L44" s="65"/>
      <c r="M44" s="65"/>
    </row>
    <row r="45" spans="2:13" ht="14.25" customHeight="1">
      <c r="B45" s="46"/>
      <c r="C45" s="1"/>
      <c r="D45" s="123">
        <v>0</v>
      </c>
      <c r="E45" s="123">
        <v>0</v>
      </c>
      <c r="F45" s="123">
        <v>0</v>
      </c>
      <c r="G45" s="123">
        <v>0</v>
      </c>
      <c r="H45" s="123">
        <v>0</v>
      </c>
      <c r="I45" s="123">
        <v>0</v>
      </c>
      <c r="J45" s="123">
        <v>0</v>
      </c>
      <c r="K45" s="82">
        <f t="shared" si="0"/>
        <v>0</v>
      </c>
      <c r="L45" s="65"/>
      <c r="M45" s="65"/>
    </row>
    <row r="46" spans="2:13" ht="14.25" customHeight="1">
      <c r="B46" s="83" t="s">
        <v>8</v>
      </c>
      <c r="C46" s="83"/>
      <c r="D46" s="84">
        <f>D13+D10+D7+D16+D19+D22+D25+D28+D31+D34+D37+D40+D43</f>
        <v>2529</v>
      </c>
      <c r="E46" s="84">
        <f aca="true" t="shared" si="1" ref="E46:K47">E13+E10+E7+E16+E19+E22+E25+E28+E31+E34+E37+E40+E43</f>
        <v>686</v>
      </c>
      <c r="F46" s="84">
        <f t="shared" si="1"/>
        <v>149</v>
      </c>
      <c r="G46" s="84">
        <f t="shared" si="1"/>
        <v>76</v>
      </c>
      <c r="H46" s="84">
        <f t="shared" si="1"/>
        <v>162</v>
      </c>
      <c r="I46" s="84">
        <f t="shared" si="1"/>
        <v>153</v>
      </c>
      <c r="J46" s="84">
        <f t="shared" si="1"/>
        <v>45</v>
      </c>
      <c r="K46" s="84">
        <f>K13+K10+K7+K16+K19+K22+K25+K28+K31+K34+K37+K40+K43</f>
        <v>3800</v>
      </c>
      <c r="L46" s="65"/>
      <c r="M46" s="65"/>
    </row>
    <row r="47" spans="2:13" ht="14.25" customHeight="1">
      <c r="B47" s="83"/>
      <c r="C47" s="83"/>
      <c r="D47" s="84">
        <f>D14+D11+D8+D17+D20+D23+D26+D29+D32+D35+D38+D41+D44</f>
        <v>3649</v>
      </c>
      <c r="E47" s="84">
        <f t="shared" si="1"/>
        <v>626</v>
      </c>
      <c r="F47" s="84">
        <f t="shared" si="1"/>
        <v>287</v>
      </c>
      <c r="G47" s="84">
        <f t="shared" si="1"/>
        <v>67</v>
      </c>
      <c r="H47" s="84">
        <f t="shared" si="1"/>
        <v>182</v>
      </c>
      <c r="I47" s="84">
        <f t="shared" si="1"/>
        <v>126</v>
      </c>
      <c r="J47" s="84">
        <f t="shared" si="1"/>
        <v>41</v>
      </c>
      <c r="K47" s="84">
        <f t="shared" si="1"/>
        <v>4978</v>
      </c>
      <c r="L47" s="65"/>
      <c r="M47" s="65"/>
    </row>
    <row r="48" spans="2:13" ht="14.25" customHeight="1">
      <c r="B48" s="83"/>
      <c r="C48" s="83"/>
      <c r="D48" s="84">
        <f>D18+D21+D24+D27+D30+D33+D36+D39+D42+D45+D15+D12+D9</f>
        <v>2756</v>
      </c>
      <c r="E48" s="84">
        <f aca="true" t="shared" si="2" ref="E48:K48">E18+E21+E24+E27+E30+E33+E36+E39+E42+E45+E15+E12+E9</f>
        <v>648</v>
      </c>
      <c r="F48" s="84">
        <f t="shared" si="2"/>
        <v>166</v>
      </c>
      <c r="G48" s="84">
        <f t="shared" si="2"/>
        <v>93</v>
      </c>
      <c r="H48" s="84">
        <f t="shared" si="2"/>
        <v>178</v>
      </c>
      <c r="I48" s="84">
        <f t="shared" si="2"/>
        <v>127</v>
      </c>
      <c r="J48" s="84">
        <f t="shared" si="2"/>
        <v>36</v>
      </c>
      <c r="K48" s="84">
        <f t="shared" si="2"/>
        <v>4004</v>
      </c>
      <c r="L48" s="65"/>
      <c r="M48" s="65"/>
    </row>
    <row r="50" ht="14.25" customHeight="1">
      <c r="B50" s="14" t="s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L50"/>
  <sheetViews>
    <sheetView zoomScale="77" zoomScaleNormal="77" zoomScalePageLayoutView="0" workbookViewId="0" topLeftCell="A1">
      <selection activeCell="B6" sqref="B6:C6"/>
    </sheetView>
  </sheetViews>
  <sheetFormatPr defaultColWidth="9.140625" defaultRowHeight="14.25" customHeight="1"/>
  <cols>
    <col min="1" max="1" width="9.140625" style="5" customWidth="1"/>
    <col min="2" max="2" width="28.140625" style="4" bestFit="1" customWidth="1"/>
    <col min="3" max="3" width="12.140625" style="4" bestFit="1" customWidth="1"/>
    <col min="4" max="11" width="16.421875" style="5" customWidth="1"/>
    <col min="12" max="16384" width="9.140625" style="5" customWidth="1"/>
  </cols>
  <sheetData>
    <row r="1" spans="4:6" ht="14.25" customHeight="1">
      <c r="D1" s="29"/>
      <c r="E1" s="29"/>
      <c r="F1" s="29"/>
    </row>
    <row r="2" spans="4:6" ht="14.25" customHeight="1">
      <c r="D2" s="29"/>
      <c r="E2" s="29"/>
      <c r="F2" s="29"/>
    </row>
    <row r="3" spans="2:6" ht="14.25" customHeight="1">
      <c r="B3" s="38" t="s">
        <v>81</v>
      </c>
      <c r="D3" s="29"/>
      <c r="E3" s="29"/>
      <c r="F3" s="29"/>
    </row>
    <row r="4" spans="2:6" ht="14.25" customHeight="1">
      <c r="B4" s="38" t="s">
        <v>50</v>
      </c>
      <c r="D4" s="29"/>
      <c r="E4" s="29"/>
      <c r="F4" s="29"/>
    </row>
    <row r="5" spans="2:6" ht="14.25" customHeight="1">
      <c r="B5" s="38" t="s">
        <v>48</v>
      </c>
      <c r="C5" s="28"/>
      <c r="D5" s="29"/>
      <c r="E5" s="29"/>
      <c r="F5" s="29"/>
    </row>
    <row r="6" spans="2:11" ht="37.5" customHeight="1">
      <c r="B6" s="148" t="s">
        <v>108</v>
      </c>
      <c r="C6" s="149" t="s">
        <v>107</v>
      </c>
      <c r="D6" s="126" t="s">
        <v>58</v>
      </c>
      <c r="E6" s="126" t="s">
        <v>59</v>
      </c>
      <c r="F6" s="126" t="s">
        <v>60</v>
      </c>
      <c r="G6" s="126" t="s">
        <v>61</v>
      </c>
      <c r="H6" s="126" t="s">
        <v>62</v>
      </c>
      <c r="I6" s="126" t="s">
        <v>63</v>
      </c>
      <c r="J6" s="126" t="s">
        <v>64</v>
      </c>
      <c r="K6" s="126" t="s">
        <v>8</v>
      </c>
    </row>
    <row r="7" spans="2:11" ht="14.25" customHeight="1">
      <c r="B7" s="79" t="s">
        <v>9</v>
      </c>
      <c r="C7" s="115" t="s">
        <v>102</v>
      </c>
      <c r="D7" s="34">
        <v>44.471173</v>
      </c>
      <c r="E7" s="34">
        <v>11.733868</v>
      </c>
      <c r="F7" s="34">
        <v>1.4016</v>
      </c>
      <c r="G7" s="34">
        <v>0.8495</v>
      </c>
      <c r="H7" s="34">
        <v>1.50058</v>
      </c>
      <c r="I7" s="34">
        <v>0.263061</v>
      </c>
      <c r="J7" s="34">
        <v>1.15</v>
      </c>
      <c r="K7" s="61">
        <f>SUM(D7:J7)</f>
        <v>61.369782</v>
      </c>
    </row>
    <row r="8" spans="3:11" ht="14.25" customHeight="1">
      <c r="C8" s="115" t="s">
        <v>103</v>
      </c>
      <c r="D8" s="34">
        <v>107.114548</v>
      </c>
      <c r="E8" s="34">
        <v>8.31839</v>
      </c>
      <c r="F8" s="34">
        <v>7.277846</v>
      </c>
      <c r="G8" s="34">
        <v>0.356</v>
      </c>
      <c r="H8" s="34">
        <v>0.813672</v>
      </c>
      <c r="I8" s="34">
        <v>1.040024</v>
      </c>
      <c r="J8" s="34">
        <v>1.177</v>
      </c>
      <c r="K8" s="61">
        <f aca="true" t="shared" si="0" ref="K8:K45">SUM(D8:J8)</f>
        <v>126.09748</v>
      </c>
    </row>
    <row r="9" spans="2:11" ht="14.25" customHeight="1">
      <c r="B9" s="79"/>
      <c r="C9" s="116" t="s">
        <v>104</v>
      </c>
      <c r="D9" s="34">
        <v>74.477478</v>
      </c>
      <c r="E9" s="34">
        <v>8.769934</v>
      </c>
      <c r="F9" s="34">
        <v>1.928219</v>
      </c>
      <c r="G9" s="34">
        <v>1.236</v>
      </c>
      <c r="H9" s="34">
        <v>3.393462</v>
      </c>
      <c r="I9" s="34">
        <v>0.4375</v>
      </c>
      <c r="J9" s="34">
        <v>0.301</v>
      </c>
      <c r="K9" s="61">
        <f t="shared" si="0"/>
        <v>90.543593</v>
      </c>
    </row>
    <row r="10" spans="2:11" ht="14.25" customHeight="1">
      <c r="B10" s="79" t="s">
        <v>41</v>
      </c>
      <c r="C10" s="46"/>
      <c r="D10" s="34">
        <v>177.041368</v>
      </c>
      <c r="E10" s="34">
        <v>56.32807</v>
      </c>
      <c r="F10" s="34">
        <v>11.543961</v>
      </c>
      <c r="G10" s="34">
        <v>6.9148</v>
      </c>
      <c r="H10" s="34">
        <v>8.944033</v>
      </c>
      <c r="I10" s="34">
        <v>17.959041</v>
      </c>
      <c r="J10" s="34">
        <v>2.183</v>
      </c>
      <c r="K10" s="61">
        <f t="shared" si="0"/>
        <v>280.914273</v>
      </c>
    </row>
    <row r="11" spans="3:11" ht="14.25" customHeight="1">
      <c r="C11" s="46"/>
      <c r="D11" s="34">
        <v>212.611935</v>
      </c>
      <c r="E11" s="34">
        <v>34.535314</v>
      </c>
      <c r="F11" s="34">
        <v>10.025907</v>
      </c>
      <c r="G11" s="34">
        <v>7.39318</v>
      </c>
      <c r="H11" s="34">
        <v>24.627733</v>
      </c>
      <c r="I11" s="34">
        <v>13.066528</v>
      </c>
      <c r="J11" s="34">
        <v>1.192</v>
      </c>
      <c r="K11" s="61">
        <f t="shared" si="0"/>
        <v>303.45259699999997</v>
      </c>
    </row>
    <row r="12" spans="2:11" ht="14.25" customHeight="1">
      <c r="B12" s="79"/>
      <c r="C12" s="46"/>
      <c r="D12" s="34">
        <v>224.899499</v>
      </c>
      <c r="E12" s="34">
        <v>39.838433</v>
      </c>
      <c r="F12" s="34">
        <v>10.354918</v>
      </c>
      <c r="G12" s="34">
        <v>5.838</v>
      </c>
      <c r="H12" s="34">
        <v>20.71038</v>
      </c>
      <c r="I12" s="34">
        <v>14.692594</v>
      </c>
      <c r="J12" s="34">
        <v>1.526</v>
      </c>
      <c r="K12" s="61">
        <f t="shared" si="0"/>
        <v>317.859824</v>
      </c>
    </row>
    <row r="13" spans="2:11" ht="14.25" customHeight="1">
      <c r="B13" s="79" t="s">
        <v>42</v>
      </c>
      <c r="C13" s="46"/>
      <c r="D13" s="34">
        <v>492.841013</v>
      </c>
      <c r="E13" s="34">
        <v>132.176638</v>
      </c>
      <c r="F13" s="34">
        <v>4.478</v>
      </c>
      <c r="G13" s="34">
        <v>3.760782</v>
      </c>
      <c r="H13" s="34">
        <v>3.97</v>
      </c>
      <c r="I13" s="34">
        <v>1.9574</v>
      </c>
      <c r="J13" s="34">
        <v>0</v>
      </c>
      <c r="K13" s="61">
        <f t="shared" si="0"/>
        <v>639.1838329999999</v>
      </c>
    </row>
    <row r="14" spans="3:11" ht="14.25" customHeight="1">
      <c r="C14" s="46"/>
      <c r="D14" s="34">
        <v>557.612441</v>
      </c>
      <c r="E14" s="34">
        <v>140.53938</v>
      </c>
      <c r="F14" s="34">
        <v>5.073</v>
      </c>
      <c r="G14" s="34">
        <v>2.696343</v>
      </c>
      <c r="H14" s="34">
        <v>3.59615</v>
      </c>
      <c r="I14" s="34">
        <v>2.1696</v>
      </c>
      <c r="J14" s="34">
        <v>0.3</v>
      </c>
      <c r="K14" s="61">
        <f t="shared" si="0"/>
        <v>711.9869139999997</v>
      </c>
    </row>
    <row r="15" spans="3:11" ht="14.25" customHeight="1">
      <c r="C15" s="46"/>
      <c r="D15" s="34">
        <v>557.594598</v>
      </c>
      <c r="E15" s="34">
        <v>151.589389</v>
      </c>
      <c r="F15" s="34">
        <v>5.249</v>
      </c>
      <c r="G15" s="34">
        <v>9.790153</v>
      </c>
      <c r="H15" s="34">
        <v>3.534</v>
      </c>
      <c r="I15" s="34">
        <v>0.56</v>
      </c>
      <c r="J15" s="34">
        <v>0</v>
      </c>
      <c r="K15" s="61">
        <f t="shared" si="0"/>
        <v>728.31714</v>
      </c>
    </row>
    <row r="16" spans="2:11" ht="14.25" customHeight="1">
      <c r="B16" s="79" t="s">
        <v>43</v>
      </c>
      <c r="C16" s="46"/>
      <c r="D16" s="34">
        <v>30.164878</v>
      </c>
      <c r="E16" s="34">
        <v>4.1568</v>
      </c>
      <c r="F16" s="34">
        <v>1.966134</v>
      </c>
      <c r="G16" s="34">
        <v>2.7163</v>
      </c>
      <c r="H16" s="34">
        <v>8.652667</v>
      </c>
      <c r="I16" s="34">
        <v>6.1503</v>
      </c>
      <c r="J16" s="34">
        <v>0</v>
      </c>
      <c r="K16" s="61">
        <f t="shared" si="0"/>
        <v>53.807078999999995</v>
      </c>
    </row>
    <row r="17" spans="3:11" ht="14.25" customHeight="1">
      <c r="C17" s="46"/>
      <c r="D17" s="34">
        <v>61.347303</v>
      </c>
      <c r="E17" s="34">
        <v>8.98998</v>
      </c>
      <c r="F17" s="34">
        <v>11.510211</v>
      </c>
      <c r="G17" s="34">
        <v>1.368</v>
      </c>
      <c r="H17" s="34">
        <v>3.068</v>
      </c>
      <c r="I17" s="34">
        <v>3.661656</v>
      </c>
      <c r="J17" s="34">
        <v>0.4499</v>
      </c>
      <c r="K17" s="61">
        <f t="shared" si="0"/>
        <v>90.39504999999998</v>
      </c>
    </row>
    <row r="18" spans="3:11" ht="14.25" customHeight="1">
      <c r="C18" s="46"/>
      <c r="D18" s="34">
        <v>32.599099</v>
      </c>
      <c r="E18" s="34">
        <v>5.91851</v>
      </c>
      <c r="F18" s="34">
        <v>10.175021</v>
      </c>
      <c r="G18" s="34">
        <v>1.33</v>
      </c>
      <c r="H18" s="34">
        <v>7.338743</v>
      </c>
      <c r="I18" s="34">
        <v>5.317955</v>
      </c>
      <c r="J18" s="34">
        <v>0.6</v>
      </c>
      <c r="K18" s="61">
        <f t="shared" si="0"/>
        <v>63.279328</v>
      </c>
    </row>
    <row r="19" spans="2:11" ht="14.25" customHeight="1">
      <c r="B19" s="79" t="s">
        <v>44</v>
      </c>
      <c r="C19" s="46"/>
      <c r="D19" s="34">
        <v>75.701881</v>
      </c>
      <c r="E19" s="34">
        <v>2.045</v>
      </c>
      <c r="F19" s="34">
        <v>1.808</v>
      </c>
      <c r="G19" s="34">
        <v>0</v>
      </c>
      <c r="H19" s="34">
        <v>1.4397</v>
      </c>
      <c r="I19" s="34">
        <v>6.13344</v>
      </c>
      <c r="J19" s="34">
        <v>0</v>
      </c>
      <c r="K19" s="61">
        <f t="shared" si="0"/>
        <v>87.12802100000002</v>
      </c>
    </row>
    <row r="20" spans="3:11" ht="14.25" customHeight="1">
      <c r="C20" s="46"/>
      <c r="D20" s="34">
        <v>62.129259</v>
      </c>
      <c r="E20" s="34">
        <v>2.79</v>
      </c>
      <c r="F20" s="34">
        <v>1.112</v>
      </c>
      <c r="G20" s="34">
        <v>0</v>
      </c>
      <c r="H20" s="34">
        <v>1.7762</v>
      </c>
      <c r="I20" s="34">
        <v>1.6812</v>
      </c>
      <c r="J20" s="34">
        <v>0.26</v>
      </c>
      <c r="K20" s="61">
        <f t="shared" si="0"/>
        <v>69.748659</v>
      </c>
    </row>
    <row r="21" spans="3:11" ht="14.25" customHeight="1">
      <c r="C21" s="46"/>
      <c r="D21" s="34">
        <v>62.27137</v>
      </c>
      <c r="E21" s="34">
        <v>8.0119</v>
      </c>
      <c r="F21" s="34">
        <v>0.618333</v>
      </c>
      <c r="G21" s="34">
        <v>0</v>
      </c>
      <c r="H21" s="34">
        <v>1.1372</v>
      </c>
      <c r="I21" s="34">
        <v>1.5767</v>
      </c>
      <c r="J21" s="34">
        <v>0</v>
      </c>
      <c r="K21" s="61">
        <f t="shared" si="0"/>
        <v>73.615503</v>
      </c>
    </row>
    <row r="22" spans="2:11" ht="14.25" customHeight="1">
      <c r="B22" s="79" t="s">
        <v>45</v>
      </c>
      <c r="C22" s="46"/>
      <c r="D22" s="34">
        <v>80.432743</v>
      </c>
      <c r="E22" s="34">
        <v>12.223</v>
      </c>
      <c r="F22" s="34">
        <v>3.5395</v>
      </c>
      <c r="G22" s="34">
        <v>1.44</v>
      </c>
      <c r="H22" s="34">
        <v>2.57842</v>
      </c>
      <c r="I22" s="34">
        <v>2.4249</v>
      </c>
      <c r="J22" s="34">
        <v>2.233917</v>
      </c>
      <c r="K22" s="61">
        <f t="shared" si="0"/>
        <v>104.87248</v>
      </c>
    </row>
    <row r="23" spans="3:11" ht="14.25" customHeight="1">
      <c r="C23" s="46"/>
      <c r="D23" s="34">
        <v>68.389963</v>
      </c>
      <c r="E23" s="34">
        <v>13.618333</v>
      </c>
      <c r="F23" s="34">
        <v>8.492</v>
      </c>
      <c r="G23" s="34">
        <v>0.23</v>
      </c>
      <c r="H23" s="34">
        <v>4.1995</v>
      </c>
      <c r="I23" s="34">
        <v>1.504388</v>
      </c>
      <c r="J23" s="34">
        <v>3.042</v>
      </c>
      <c r="K23" s="61">
        <f t="shared" si="0"/>
        <v>99.47618400000002</v>
      </c>
    </row>
    <row r="24" spans="3:11" ht="14.25" customHeight="1">
      <c r="C24" s="46"/>
      <c r="D24" s="34">
        <v>79.935113</v>
      </c>
      <c r="E24" s="34">
        <v>8.067</v>
      </c>
      <c r="F24" s="34">
        <v>2.3585</v>
      </c>
      <c r="G24" s="34">
        <v>1.995</v>
      </c>
      <c r="H24" s="34">
        <v>4.465538</v>
      </c>
      <c r="I24" s="34">
        <v>2.5675</v>
      </c>
      <c r="J24" s="34">
        <v>2.364</v>
      </c>
      <c r="K24" s="61">
        <f t="shared" si="0"/>
        <v>101.75265100000001</v>
      </c>
    </row>
    <row r="25" spans="2:11" ht="14.25" customHeight="1">
      <c r="B25" s="79" t="s">
        <v>10</v>
      </c>
      <c r="C25" s="46"/>
      <c r="D25" s="34">
        <v>13.623004</v>
      </c>
      <c r="E25" s="34">
        <v>12.508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61">
        <f t="shared" si="0"/>
        <v>26.131003999999997</v>
      </c>
    </row>
    <row r="26" spans="3:11" ht="14.25" customHeight="1">
      <c r="C26" s="46"/>
      <c r="D26" s="34">
        <v>19.37848</v>
      </c>
      <c r="E26" s="34">
        <v>8.9255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61">
        <f t="shared" si="0"/>
        <v>28.30398</v>
      </c>
    </row>
    <row r="27" spans="3:11" ht="14.25" customHeight="1">
      <c r="C27" s="46"/>
      <c r="D27" s="34">
        <v>19.560505</v>
      </c>
      <c r="E27" s="34">
        <v>11.074</v>
      </c>
      <c r="F27" s="34">
        <v>0</v>
      </c>
      <c r="G27" s="34">
        <v>0</v>
      </c>
      <c r="H27" s="34">
        <v>0</v>
      </c>
      <c r="I27" s="34">
        <v>0.09</v>
      </c>
      <c r="J27" s="34">
        <v>0</v>
      </c>
      <c r="K27" s="61">
        <f t="shared" si="0"/>
        <v>30.724504999999997</v>
      </c>
    </row>
    <row r="28" spans="2:11" ht="14.25" customHeight="1">
      <c r="B28" s="79" t="s">
        <v>11</v>
      </c>
      <c r="C28" s="46"/>
      <c r="D28" s="34">
        <v>5.17</v>
      </c>
      <c r="E28" s="34">
        <v>0</v>
      </c>
      <c r="F28" s="34">
        <v>0.23</v>
      </c>
      <c r="G28" s="34">
        <v>1.4406</v>
      </c>
      <c r="H28" s="34">
        <v>0</v>
      </c>
      <c r="I28" s="34">
        <v>0</v>
      </c>
      <c r="J28" s="34">
        <v>0</v>
      </c>
      <c r="K28" s="61">
        <f t="shared" si="0"/>
        <v>6.8406</v>
      </c>
    </row>
    <row r="29" spans="3:11" ht="14.25" customHeight="1">
      <c r="C29" s="46"/>
      <c r="D29" s="34">
        <v>7.83025</v>
      </c>
      <c r="E29" s="34">
        <v>0.13</v>
      </c>
      <c r="F29" s="34">
        <v>0</v>
      </c>
      <c r="G29" s="34">
        <v>0.8521</v>
      </c>
      <c r="H29" s="34">
        <v>0</v>
      </c>
      <c r="I29" s="34">
        <v>0</v>
      </c>
      <c r="J29" s="34">
        <v>0</v>
      </c>
      <c r="K29" s="61">
        <f t="shared" si="0"/>
        <v>8.81235</v>
      </c>
    </row>
    <row r="30" spans="3:11" ht="14.25" customHeight="1">
      <c r="C30" s="46"/>
      <c r="D30" s="34">
        <v>8.8388</v>
      </c>
      <c r="E30" s="34">
        <v>0</v>
      </c>
      <c r="F30" s="34">
        <v>0</v>
      </c>
      <c r="G30" s="34">
        <v>1.493</v>
      </c>
      <c r="H30" s="34">
        <v>0</v>
      </c>
      <c r="I30" s="34">
        <v>0</v>
      </c>
      <c r="J30" s="34">
        <v>0</v>
      </c>
      <c r="K30" s="61">
        <f t="shared" si="0"/>
        <v>10.331800000000001</v>
      </c>
    </row>
    <row r="31" spans="2:11" ht="14.25" customHeight="1">
      <c r="B31" s="79" t="s">
        <v>12</v>
      </c>
      <c r="C31" s="46"/>
      <c r="D31" s="34">
        <v>1.744888</v>
      </c>
      <c r="E31" s="34">
        <v>0.16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61">
        <f t="shared" si="0"/>
        <v>1.904888</v>
      </c>
    </row>
    <row r="32" spans="3:11" ht="14.25" customHeight="1">
      <c r="C32" s="46"/>
      <c r="D32" s="34">
        <v>3.010188</v>
      </c>
      <c r="E32" s="34">
        <v>0.18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61">
        <f t="shared" si="0"/>
        <v>3.190188</v>
      </c>
    </row>
    <row r="33" spans="3:11" ht="14.25" customHeight="1">
      <c r="C33" s="46"/>
      <c r="D33" s="34">
        <v>2.961776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61">
        <f t="shared" si="0"/>
        <v>2.961776</v>
      </c>
    </row>
    <row r="34" spans="2:11" ht="14.25" customHeight="1">
      <c r="B34" s="79" t="s">
        <v>13</v>
      </c>
      <c r="C34" s="46"/>
      <c r="D34" s="34">
        <v>4.190298</v>
      </c>
      <c r="E34" s="34">
        <v>0</v>
      </c>
      <c r="F34" s="34">
        <v>0</v>
      </c>
      <c r="G34" s="34">
        <v>0</v>
      </c>
      <c r="H34" s="34">
        <v>0</v>
      </c>
      <c r="I34" s="34">
        <v>0.043985</v>
      </c>
      <c r="J34" s="34">
        <v>0</v>
      </c>
      <c r="K34" s="61">
        <f t="shared" si="0"/>
        <v>4.2342830000000005</v>
      </c>
    </row>
    <row r="35" spans="3:11" ht="14.25" customHeight="1">
      <c r="C35" s="46"/>
      <c r="D35" s="34">
        <v>2.884</v>
      </c>
      <c r="E35" s="34">
        <v>0.09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61">
        <f t="shared" si="0"/>
        <v>2.9739999999999998</v>
      </c>
    </row>
    <row r="36" spans="3:11" ht="14.25" customHeight="1">
      <c r="C36" s="46"/>
      <c r="D36" s="34">
        <v>4.281213</v>
      </c>
      <c r="E36" s="34">
        <v>0.198</v>
      </c>
      <c r="F36" s="34">
        <v>0</v>
      </c>
      <c r="G36" s="34">
        <v>0</v>
      </c>
      <c r="H36" s="34">
        <v>0</v>
      </c>
      <c r="I36" s="34">
        <v>0.143</v>
      </c>
      <c r="J36" s="34">
        <v>0</v>
      </c>
      <c r="K36" s="61">
        <f t="shared" si="0"/>
        <v>4.622213</v>
      </c>
    </row>
    <row r="37" spans="2:11" ht="14.25" customHeight="1">
      <c r="B37" s="79" t="s">
        <v>14</v>
      </c>
      <c r="C37" s="28"/>
      <c r="D37" s="34">
        <v>17.3425</v>
      </c>
      <c r="E37" s="34">
        <v>2.32</v>
      </c>
      <c r="F37" s="34">
        <v>2.639</v>
      </c>
      <c r="G37" s="34">
        <v>1.103</v>
      </c>
      <c r="H37" s="34">
        <v>5.5313</v>
      </c>
      <c r="I37" s="34">
        <v>2.208333</v>
      </c>
      <c r="J37" s="34">
        <v>0.826833</v>
      </c>
      <c r="K37" s="61">
        <f t="shared" si="0"/>
        <v>31.970966</v>
      </c>
    </row>
    <row r="38" spans="2:11" ht="14.25" customHeight="1">
      <c r="B38" s="79"/>
      <c r="C38" s="28"/>
      <c r="D38" s="34">
        <v>17.962334</v>
      </c>
      <c r="E38" s="34">
        <v>3.361</v>
      </c>
      <c r="F38" s="34">
        <v>4.459</v>
      </c>
      <c r="G38" s="34">
        <v>1.414</v>
      </c>
      <c r="H38" s="34">
        <v>2.968333</v>
      </c>
      <c r="I38" s="34">
        <v>1.432333</v>
      </c>
      <c r="J38" s="34">
        <v>0.26</v>
      </c>
      <c r="K38" s="61">
        <f>SUM(D38:J38)</f>
        <v>31.857000000000003</v>
      </c>
    </row>
    <row r="39" spans="3:11" ht="14.25" customHeight="1">
      <c r="C39" s="28"/>
      <c r="D39" s="34">
        <v>20.789048</v>
      </c>
      <c r="E39" s="34">
        <v>3.7588</v>
      </c>
      <c r="F39" s="34">
        <v>3.124333</v>
      </c>
      <c r="G39" s="34">
        <v>1.138</v>
      </c>
      <c r="H39" s="34">
        <v>3.5611</v>
      </c>
      <c r="I39" s="34">
        <v>1.799</v>
      </c>
      <c r="J39" s="34">
        <v>0.28</v>
      </c>
      <c r="K39" s="61">
        <f t="shared" si="0"/>
        <v>34.450281000000004</v>
      </c>
    </row>
    <row r="40" spans="2:11" ht="14.25" customHeight="1">
      <c r="B40" s="79" t="s">
        <v>15</v>
      </c>
      <c r="C40" s="46"/>
      <c r="D40" s="34">
        <v>6.637781</v>
      </c>
      <c r="E40" s="34">
        <v>0.26</v>
      </c>
      <c r="F40" s="34">
        <v>0</v>
      </c>
      <c r="G40" s="34">
        <v>0</v>
      </c>
      <c r="H40" s="34">
        <v>0.325</v>
      </c>
      <c r="I40" s="34">
        <v>0.055</v>
      </c>
      <c r="J40" s="34">
        <v>0</v>
      </c>
      <c r="K40" s="61">
        <f t="shared" si="0"/>
        <v>7.277781</v>
      </c>
    </row>
    <row r="41" spans="3:11" ht="14.25" customHeight="1">
      <c r="C41" s="28"/>
      <c r="D41" s="34">
        <v>7.8433</v>
      </c>
      <c r="E41" s="34">
        <v>0.205</v>
      </c>
      <c r="F41" s="34">
        <v>0</v>
      </c>
      <c r="G41" s="34">
        <v>0</v>
      </c>
      <c r="H41" s="34">
        <v>0.16</v>
      </c>
      <c r="I41" s="34">
        <v>0.22</v>
      </c>
      <c r="J41" s="34">
        <v>0</v>
      </c>
      <c r="K41" s="61">
        <f t="shared" si="0"/>
        <v>8.4283</v>
      </c>
    </row>
    <row r="42" spans="2:11" ht="14.25" customHeight="1">
      <c r="B42" s="79"/>
      <c r="C42" s="28"/>
      <c r="D42" s="34">
        <v>7.971</v>
      </c>
      <c r="E42" s="34">
        <v>0.123</v>
      </c>
      <c r="F42" s="34">
        <v>0</v>
      </c>
      <c r="G42" s="34">
        <v>0</v>
      </c>
      <c r="H42" s="34">
        <v>0.06</v>
      </c>
      <c r="I42" s="34">
        <v>0.12</v>
      </c>
      <c r="J42" s="34">
        <v>0</v>
      </c>
      <c r="K42" s="61">
        <f t="shared" si="0"/>
        <v>8.274</v>
      </c>
    </row>
    <row r="43" spans="2:11" ht="14.25" customHeight="1">
      <c r="B43" s="79" t="s">
        <v>6</v>
      </c>
      <c r="C43" s="28"/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61">
        <f t="shared" si="0"/>
        <v>0</v>
      </c>
    </row>
    <row r="44" spans="3:11" ht="14.25" customHeight="1">
      <c r="C44" s="28"/>
      <c r="D44" s="80">
        <v>0.396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61">
        <f t="shared" si="0"/>
        <v>0.396</v>
      </c>
    </row>
    <row r="45" spans="2:11" ht="14.25" customHeight="1">
      <c r="B45" s="79"/>
      <c r="C45" s="28"/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61">
        <f t="shared" si="0"/>
        <v>0</v>
      </c>
    </row>
    <row r="46" spans="2:12" ht="14.25" customHeight="1">
      <c r="B46" s="49" t="s">
        <v>8</v>
      </c>
      <c r="C46" s="49"/>
      <c r="D46" s="81">
        <f>D13+D10+D7+D16+D19+D22+D25+D28+D31+D34+D37+D40+D43</f>
        <v>949.3615269999999</v>
      </c>
      <c r="E46" s="81">
        <f aca="true" t="shared" si="1" ref="E46:K47">E13+E10+E7+E16+E19+E22+E25+E28+E31+E34+E37+E40+E43</f>
        <v>233.911376</v>
      </c>
      <c r="F46" s="81">
        <f t="shared" si="1"/>
        <v>27.606194999999996</v>
      </c>
      <c r="G46" s="81">
        <f t="shared" si="1"/>
        <v>18.224982</v>
      </c>
      <c r="H46" s="81">
        <f t="shared" si="1"/>
        <v>32.9417</v>
      </c>
      <c r="I46" s="81">
        <f t="shared" si="1"/>
        <v>37.195460000000004</v>
      </c>
      <c r="J46" s="81">
        <f t="shared" si="1"/>
        <v>6.39375</v>
      </c>
      <c r="K46" s="114">
        <f>K13+K10+K7+K16+K19+K22+K25+K28+K31+K34+K37+K40+K43</f>
        <v>1305.63499</v>
      </c>
      <c r="L46" s="61"/>
    </row>
    <row r="47" spans="2:12" ht="14.25" customHeight="1">
      <c r="B47" s="28"/>
      <c r="C47" s="49"/>
      <c r="D47" s="81">
        <f>D14+D11+D8+D17+D20+D23+D26+D29+D32+D35+D38+D41+D44</f>
        <v>1128.510001</v>
      </c>
      <c r="E47" s="81">
        <f t="shared" si="1"/>
        <v>221.682897</v>
      </c>
      <c r="F47" s="81">
        <f t="shared" si="1"/>
        <v>47.94996400000001</v>
      </c>
      <c r="G47" s="81">
        <f t="shared" si="1"/>
        <v>14.309623</v>
      </c>
      <c r="H47" s="81">
        <f t="shared" si="1"/>
        <v>41.209588000000004</v>
      </c>
      <c r="I47" s="81">
        <f t="shared" si="1"/>
        <v>24.775729</v>
      </c>
      <c r="J47" s="81">
        <f t="shared" si="1"/>
        <v>6.680899999999999</v>
      </c>
      <c r="K47" s="114">
        <f t="shared" si="1"/>
        <v>1485.1187019999998</v>
      </c>
      <c r="L47" s="61"/>
    </row>
    <row r="48" spans="2:12" ht="14.25" customHeight="1">
      <c r="B48" s="28"/>
      <c r="C48" s="49"/>
      <c r="D48" s="81">
        <f>D18+D21+D24+D27+D30+D33+D36+D39+D42+D45+D15+D12+D9</f>
        <v>1096.179499</v>
      </c>
      <c r="E48" s="81">
        <f aca="true" t="shared" si="2" ref="E48:K48">E18+E21+E24+E27+E30+E33+E36+E39+E42+E45+E15+E12+E9</f>
        <v>237.34896600000002</v>
      </c>
      <c r="F48" s="81">
        <f t="shared" si="2"/>
        <v>33.808324</v>
      </c>
      <c r="G48" s="81">
        <f t="shared" si="2"/>
        <v>22.820153</v>
      </c>
      <c r="H48" s="81">
        <f t="shared" si="2"/>
        <v>44.200423</v>
      </c>
      <c r="I48" s="81">
        <f t="shared" si="2"/>
        <v>27.304249</v>
      </c>
      <c r="J48" s="81">
        <f t="shared" si="2"/>
        <v>5.071</v>
      </c>
      <c r="K48" s="114">
        <f t="shared" si="2"/>
        <v>1466.7326140000002</v>
      </c>
      <c r="L48" s="61"/>
    </row>
    <row r="50" ht="14.25" customHeight="1">
      <c r="B50" s="14" t="s">
        <v>100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62"/>
  <sheetViews>
    <sheetView zoomScale="77" zoomScaleNormal="77" zoomScalePageLayoutView="0" workbookViewId="0" topLeftCell="A1">
      <selection activeCell="B6" sqref="B6:C6"/>
    </sheetView>
  </sheetViews>
  <sheetFormatPr defaultColWidth="9.140625" defaultRowHeight="14.25" customHeight="1"/>
  <cols>
    <col min="1" max="1" width="9.140625" style="5" customWidth="1"/>
    <col min="2" max="2" width="23.00390625" style="4" bestFit="1" customWidth="1"/>
    <col min="3" max="3" width="15.140625" style="4" customWidth="1"/>
    <col min="4" max="11" width="14.8515625" style="5" customWidth="1"/>
    <col min="12" max="16384" width="9.140625" style="5" customWidth="1"/>
  </cols>
  <sheetData>
    <row r="3" ht="14.25" customHeight="1">
      <c r="B3" s="3" t="s">
        <v>80</v>
      </c>
    </row>
    <row r="4" ht="14.25" customHeight="1">
      <c r="B4" s="3" t="s">
        <v>51</v>
      </c>
    </row>
    <row r="6" spans="2:11" s="7" customFormat="1" ht="39.75" customHeight="1">
      <c r="B6" s="148" t="s">
        <v>108</v>
      </c>
      <c r="C6" s="149" t="s">
        <v>107</v>
      </c>
      <c r="D6" s="126" t="s">
        <v>58</v>
      </c>
      <c r="E6" s="126" t="s">
        <v>59</v>
      </c>
      <c r="F6" s="126" t="s">
        <v>60</v>
      </c>
      <c r="G6" s="126" t="s">
        <v>61</v>
      </c>
      <c r="H6" s="126" t="s">
        <v>62</v>
      </c>
      <c r="I6" s="126" t="s">
        <v>63</v>
      </c>
      <c r="J6" s="126" t="s">
        <v>64</v>
      </c>
      <c r="K6" s="126" t="s">
        <v>8</v>
      </c>
    </row>
    <row r="7" spans="2:12" ht="14.25" customHeight="1">
      <c r="B7" s="101" t="s">
        <v>9</v>
      </c>
      <c r="C7" s="115" t="s">
        <v>102</v>
      </c>
      <c r="D7" s="71">
        <v>16</v>
      </c>
      <c r="E7" s="71">
        <v>2</v>
      </c>
      <c r="F7" s="77">
        <v>0</v>
      </c>
      <c r="G7" s="71">
        <v>1</v>
      </c>
      <c r="H7" s="77">
        <v>7</v>
      </c>
      <c r="I7" s="71">
        <v>1</v>
      </c>
      <c r="J7" s="77">
        <v>0</v>
      </c>
      <c r="K7" s="30">
        <f>SUM(D7:J7)</f>
        <v>27</v>
      </c>
      <c r="L7" s="65"/>
    </row>
    <row r="8" spans="2:12" ht="14.25" customHeight="1">
      <c r="B8" s="101"/>
      <c r="C8" s="115" t="s">
        <v>103</v>
      </c>
      <c r="D8" s="71">
        <v>65</v>
      </c>
      <c r="E8" s="77">
        <v>5</v>
      </c>
      <c r="F8" s="77">
        <v>0</v>
      </c>
      <c r="G8" s="77">
        <v>1</v>
      </c>
      <c r="H8" s="77">
        <v>1</v>
      </c>
      <c r="I8" s="71">
        <v>2</v>
      </c>
      <c r="J8" s="77">
        <v>3</v>
      </c>
      <c r="K8" s="30">
        <f aca="true" t="shared" si="0" ref="K8:K54">SUM(D8:J8)</f>
        <v>77</v>
      </c>
      <c r="L8" s="78"/>
    </row>
    <row r="9" spans="2:12" ht="14.25" customHeight="1">
      <c r="B9" s="101"/>
      <c r="C9" s="116" t="s">
        <v>104</v>
      </c>
      <c r="D9" s="71">
        <v>28</v>
      </c>
      <c r="E9" s="71">
        <v>3</v>
      </c>
      <c r="F9" s="77">
        <v>0</v>
      </c>
      <c r="G9" s="71">
        <v>3</v>
      </c>
      <c r="H9" s="71">
        <v>1</v>
      </c>
      <c r="I9" s="71">
        <v>3</v>
      </c>
      <c r="J9" s="77">
        <v>8</v>
      </c>
      <c r="K9" s="30">
        <f t="shared" si="0"/>
        <v>46</v>
      </c>
      <c r="L9" s="78"/>
    </row>
    <row r="10" spans="2:12" ht="14.25" customHeight="1">
      <c r="B10" s="101" t="s">
        <v>16</v>
      </c>
      <c r="C10" s="46"/>
      <c r="D10" s="71">
        <v>3</v>
      </c>
      <c r="E10" s="77">
        <v>0</v>
      </c>
      <c r="F10" s="77">
        <v>0</v>
      </c>
      <c r="G10" s="77">
        <v>0</v>
      </c>
      <c r="H10" s="77">
        <v>0</v>
      </c>
      <c r="I10" s="71">
        <v>0</v>
      </c>
      <c r="J10" s="77">
        <v>0</v>
      </c>
      <c r="K10" s="30">
        <f t="shared" si="0"/>
        <v>3</v>
      </c>
      <c r="L10" s="78"/>
    </row>
    <row r="11" spans="2:12" ht="14.25" customHeight="1">
      <c r="B11" s="101"/>
      <c r="C11" s="46"/>
      <c r="D11" s="77">
        <v>2</v>
      </c>
      <c r="E11" s="71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30">
        <f t="shared" si="0"/>
        <v>2</v>
      </c>
      <c r="L11" s="78"/>
    </row>
    <row r="12" spans="2:12" ht="14.25" customHeight="1">
      <c r="B12" s="101"/>
      <c r="C12" s="46"/>
      <c r="D12" s="71">
        <v>7</v>
      </c>
      <c r="E12" s="71">
        <v>0</v>
      </c>
      <c r="F12" s="77">
        <v>0</v>
      </c>
      <c r="G12" s="77">
        <v>0</v>
      </c>
      <c r="H12" s="77">
        <v>1</v>
      </c>
      <c r="I12" s="71">
        <v>2</v>
      </c>
      <c r="J12" s="77">
        <v>0</v>
      </c>
      <c r="K12" s="30">
        <f t="shared" si="0"/>
        <v>10</v>
      </c>
      <c r="L12" s="78"/>
    </row>
    <row r="13" spans="2:12" ht="14.25" customHeight="1">
      <c r="B13" s="101" t="s">
        <v>17</v>
      </c>
      <c r="C13" s="46"/>
      <c r="D13" s="71">
        <v>12</v>
      </c>
      <c r="E13" s="71">
        <v>1</v>
      </c>
      <c r="F13" s="77">
        <v>3</v>
      </c>
      <c r="G13" s="77">
        <v>0</v>
      </c>
      <c r="H13" s="71">
        <v>2</v>
      </c>
      <c r="I13" s="71">
        <v>1</v>
      </c>
      <c r="J13" s="71">
        <v>3</v>
      </c>
      <c r="K13" s="30">
        <f t="shared" si="0"/>
        <v>22</v>
      </c>
      <c r="L13" s="78"/>
    </row>
    <row r="14" spans="2:12" ht="14.25" customHeight="1">
      <c r="B14" s="101"/>
      <c r="C14" s="46"/>
      <c r="D14" s="71">
        <v>14</v>
      </c>
      <c r="E14" s="77">
        <v>0</v>
      </c>
      <c r="F14" s="71">
        <v>3</v>
      </c>
      <c r="G14" s="71">
        <v>0</v>
      </c>
      <c r="H14" s="71">
        <v>3</v>
      </c>
      <c r="I14" s="71">
        <v>3</v>
      </c>
      <c r="J14" s="71">
        <v>4</v>
      </c>
      <c r="K14" s="30">
        <f t="shared" si="0"/>
        <v>27</v>
      </c>
      <c r="L14" s="78"/>
    </row>
    <row r="15" spans="2:12" ht="14.25" customHeight="1">
      <c r="B15" s="101"/>
      <c r="C15" s="46"/>
      <c r="D15" s="71">
        <v>31</v>
      </c>
      <c r="E15" s="71">
        <v>1</v>
      </c>
      <c r="F15" s="71">
        <v>5</v>
      </c>
      <c r="G15" s="77">
        <v>0</v>
      </c>
      <c r="H15" s="71">
        <v>4</v>
      </c>
      <c r="I15" s="71">
        <v>2</v>
      </c>
      <c r="J15" s="71">
        <v>0</v>
      </c>
      <c r="K15" s="30">
        <f t="shared" si="0"/>
        <v>43</v>
      </c>
      <c r="L15" s="78"/>
    </row>
    <row r="16" spans="2:12" ht="14.25" customHeight="1">
      <c r="B16" s="101" t="s">
        <v>18</v>
      </c>
      <c r="C16" s="46"/>
      <c r="D16" s="71">
        <v>80</v>
      </c>
      <c r="E16" s="71">
        <v>21</v>
      </c>
      <c r="F16" s="71">
        <v>12</v>
      </c>
      <c r="G16" s="71">
        <v>5</v>
      </c>
      <c r="H16" s="71">
        <v>8</v>
      </c>
      <c r="I16" s="71">
        <v>4</v>
      </c>
      <c r="J16" s="71">
        <v>3</v>
      </c>
      <c r="K16" s="30">
        <f t="shared" si="0"/>
        <v>133</v>
      </c>
      <c r="L16" s="78"/>
    </row>
    <row r="17" spans="2:12" ht="14.25" customHeight="1">
      <c r="B17" s="101"/>
      <c r="C17" s="46"/>
      <c r="D17" s="71">
        <v>146</v>
      </c>
      <c r="E17" s="71">
        <v>18</v>
      </c>
      <c r="F17" s="71">
        <v>4</v>
      </c>
      <c r="G17" s="71">
        <v>7</v>
      </c>
      <c r="H17" s="71">
        <v>5</v>
      </c>
      <c r="I17" s="77">
        <v>10</v>
      </c>
      <c r="J17" s="71">
        <v>4</v>
      </c>
      <c r="K17" s="30">
        <f t="shared" si="0"/>
        <v>194</v>
      </c>
      <c r="L17" s="78"/>
    </row>
    <row r="18" spans="2:12" ht="14.25" customHeight="1">
      <c r="B18" s="101"/>
      <c r="C18" s="46"/>
      <c r="D18" s="71">
        <v>104</v>
      </c>
      <c r="E18" s="71">
        <v>25</v>
      </c>
      <c r="F18" s="71">
        <v>12</v>
      </c>
      <c r="G18" s="71">
        <v>6</v>
      </c>
      <c r="H18" s="71">
        <v>15</v>
      </c>
      <c r="I18" s="71">
        <v>5</v>
      </c>
      <c r="J18" s="77">
        <v>3</v>
      </c>
      <c r="K18" s="30">
        <f t="shared" si="0"/>
        <v>170</v>
      </c>
      <c r="L18" s="78"/>
    </row>
    <row r="19" spans="2:12" ht="14.25" customHeight="1">
      <c r="B19" s="101" t="s">
        <v>19</v>
      </c>
      <c r="C19" s="46"/>
      <c r="D19" s="71">
        <v>26</v>
      </c>
      <c r="E19" s="71">
        <v>7</v>
      </c>
      <c r="F19" s="71">
        <v>1</v>
      </c>
      <c r="G19" s="77">
        <v>0</v>
      </c>
      <c r="H19" s="77">
        <v>4</v>
      </c>
      <c r="I19" s="71">
        <v>0</v>
      </c>
      <c r="J19" s="77">
        <v>0</v>
      </c>
      <c r="K19" s="30">
        <f t="shared" si="0"/>
        <v>38</v>
      </c>
      <c r="L19" s="78"/>
    </row>
    <row r="20" spans="2:12" ht="14.25" customHeight="1">
      <c r="B20" s="101"/>
      <c r="C20" s="46"/>
      <c r="D20" s="71">
        <v>36</v>
      </c>
      <c r="E20" s="77">
        <v>5</v>
      </c>
      <c r="F20" s="71">
        <v>3</v>
      </c>
      <c r="G20" s="77">
        <v>0</v>
      </c>
      <c r="H20" s="71">
        <v>2</v>
      </c>
      <c r="I20" s="77">
        <v>0</v>
      </c>
      <c r="J20" s="77">
        <v>0</v>
      </c>
      <c r="K20" s="30">
        <f t="shared" si="0"/>
        <v>46</v>
      </c>
      <c r="L20" s="78"/>
    </row>
    <row r="21" spans="2:12" ht="14.25" customHeight="1">
      <c r="B21" s="101"/>
      <c r="C21" s="46"/>
      <c r="D21" s="71">
        <v>37</v>
      </c>
      <c r="E21" s="71">
        <v>11</v>
      </c>
      <c r="F21" s="71">
        <v>1</v>
      </c>
      <c r="G21" s="77">
        <v>0</v>
      </c>
      <c r="H21" s="77">
        <v>3</v>
      </c>
      <c r="I21" s="77">
        <v>1</v>
      </c>
      <c r="J21" s="77">
        <v>0</v>
      </c>
      <c r="K21" s="30">
        <f t="shared" si="0"/>
        <v>53</v>
      </c>
      <c r="L21" s="78"/>
    </row>
    <row r="22" spans="2:12" ht="14.25" customHeight="1">
      <c r="B22" s="101" t="s">
        <v>20</v>
      </c>
      <c r="C22" s="46"/>
      <c r="D22" s="71">
        <v>3</v>
      </c>
      <c r="E22" s="77">
        <v>2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30">
        <f t="shared" si="0"/>
        <v>5</v>
      </c>
      <c r="L22" s="78"/>
    </row>
    <row r="23" spans="2:12" ht="14.25" customHeight="1">
      <c r="B23" s="101"/>
      <c r="C23" s="46"/>
      <c r="D23" s="77">
        <v>8</v>
      </c>
      <c r="E23" s="77">
        <v>2</v>
      </c>
      <c r="F23" s="77">
        <v>0</v>
      </c>
      <c r="G23" s="77">
        <v>0</v>
      </c>
      <c r="H23" s="71">
        <v>0</v>
      </c>
      <c r="I23" s="77">
        <v>0</v>
      </c>
      <c r="J23" s="77">
        <v>0</v>
      </c>
      <c r="K23" s="30">
        <f t="shared" si="0"/>
        <v>10</v>
      </c>
      <c r="L23" s="78"/>
    </row>
    <row r="24" spans="2:12" ht="14.25" customHeight="1">
      <c r="B24" s="101"/>
      <c r="C24" s="46"/>
      <c r="D24" s="71">
        <v>1</v>
      </c>
      <c r="E24" s="77">
        <v>0</v>
      </c>
      <c r="F24" s="77">
        <v>1</v>
      </c>
      <c r="G24" s="77">
        <v>0</v>
      </c>
      <c r="H24" s="77">
        <v>0</v>
      </c>
      <c r="I24" s="77">
        <v>0</v>
      </c>
      <c r="J24" s="77">
        <v>0</v>
      </c>
      <c r="K24" s="30">
        <f t="shared" si="0"/>
        <v>2</v>
      </c>
      <c r="L24" s="78"/>
    </row>
    <row r="25" spans="2:12" ht="14.25" customHeight="1">
      <c r="B25" s="101" t="s">
        <v>47</v>
      </c>
      <c r="C25" s="46"/>
      <c r="D25" s="71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30">
        <f t="shared" si="0"/>
        <v>0</v>
      </c>
      <c r="L25" s="78"/>
    </row>
    <row r="26" spans="2:12" ht="14.25" customHeight="1">
      <c r="B26" s="101"/>
      <c r="C26" s="46"/>
      <c r="D26" s="71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30">
        <f t="shared" si="0"/>
        <v>0</v>
      </c>
      <c r="L26" s="78"/>
    </row>
    <row r="27" spans="2:12" ht="14.25" customHeight="1">
      <c r="B27" s="101"/>
      <c r="C27" s="46"/>
      <c r="D27" s="71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30">
        <f t="shared" si="0"/>
        <v>0</v>
      </c>
      <c r="L27" s="78"/>
    </row>
    <row r="28" spans="2:12" ht="14.25" customHeight="1">
      <c r="B28" s="101" t="s">
        <v>21</v>
      </c>
      <c r="C28" s="46"/>
      <c r="D28" s="71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30">
        <f t="shared" si="0"/>
        <v>0</v>
      </c>
      <c r="L28" s="78"/>
    </row>
    <row r="29" spans="2:12" ht="14.25" customHeight="1">
      <c r="B29" s="101"/>
      <c r="C29" s="46"/>
      <c r="D29" s="71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30">
        <f t="shared" si="0"/>
        <v>0</v>
      </c>
      <c r="L29" s="78"/>
    </row>
    <row r="30" spans="2:12" ht="14.25" customHeight="1">
      <c r="B30" s="101"/>
      <c r="C30" s="46"/>
      <c r="D30" s="71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30">
        <f t="shared" si="0"/>
        <v>0</v>
      </c>
      <c r="L30" s="78"/>
    </row>
    <row r="31" spans="2:12" ht="14.25" customHeight="1">
      <c r="B31" s="101" t="s">
        <v>22</v>
      </c>
      <c r="C31" s="46"/>
      <c r="D31" s="71">
        <v>38</v>
      </c>
      <c r="E31" s="77">
        <v>0</v>
      </c>
      <c r="F31" s="77">
        <v>0</v>
      </c>
      <c r="G31" s="71">
        <v>0</v>
      </c>
      <c r="H31" s="71">
        <v>0</v>
      </c>
      <c r="I31" s="77">
        <v>0</v>
      </c>
      <c r="J31" s="77">
        <v>0</v>
      </c>
      <c r="K31" s="30">
        <f t="shared" si="0"/>
        <v>38</v>
      </c>
      <c r="L31" s="78"/>
    </row>
    <row r="32" spans="2:12" ht="14.25" customHeight="1">
      <c r="B32" s="101"/>
      <c r="C32" s="46"/>
      <c r="D32" s="71">
        <v>35</v>
      </c>
      <c r="E32" s="77">
        <v>0</v>
      </c>
      <c r="F32" s="77">
        <v>0</v>
      </c>
      <c r="G32" s="77">
        <v>0</v>
      </c>
      <c r="H32" s="77">
        <v>1</v>
      </c>
      <c r="I32" s="77">
        <v>0</v>
      </c>
      <c r="J32" s="77">
        <v>0</v>
      </c>
      <c r="K32" s="30">
        <f t="shared" si="0"/>
        <v>36</v>
      </c>
      <c r="L32" s="78"/>
    </row>
    <row r="33" spans="2:12" ht="14.25" customHeight="1">
      <c r="B33" s="102"/>
      <c r="C33" s="46"/>
      <c r="D33" s="71">
        <v>29</v>
      </c>
      <c r="E33" s="77">
        <v>1</v>
      </c>
      <c r="F33" s="77">
        <v>3</v>
      </c>
      <c r="G33" s="77">
        <v>0</v>
      </c>
      <c r="H33" s="71">
        <v>2</v>
      </c>
      <c r="I33" s="77">
        <v>0</v>
      </c>
      <c r="J33" s="77">
        <v>0</v>
      </c>
      <c r="K33" s="30">
        <f t="shared" si="0"/>
        <v>35</v>
      </c>
      <c r="L33" s="78"/>
    </row>
    <row r="34" spans="2:12" ht="14.25" customHeight="1">
      <c r="B34" s="101" t="s">
        <v>23</v>
      </c>
      <c r="C34" s="46"/>
      <c r="D34" s="71">
        <v>13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30">
        <f t="shared" si="0"/>
        <v>13</v>
      </c>
      <c r="L34" s="78"/>
    </row>
    <row r="35" spans="2:12" ht="14.25" customHeight="1">
      <c r="B35" s="101"/>
      <c r="C35" s="46"/>
      <c r="D35" s="71">
        <v>8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30">
        <f t="shared" si="0"/>
        <v>8</v>
      </c>
      <c r="L35" s="78"/>
    </row>
    <row r="36" spans="2:12" ht="14.25" customHeight="1">
      <c r="B36" s="101"/>
      <c r="C36" s="46"/>
      <c r="D36" s="71">
        <v>5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30">
        <f t="shared" si="0"/>
        <v>5</v>
      </c>
      <c r="L36" s="78"/>
    </row>
    <row r="37" spans="2:11" ht="14.25" customHeight="1">
      <c r="B37" s="74" t="s">
        <v>95</v>
      </c>
      <c r="C37" s="28"/>
      <c r="D37" s="71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30">
        <f t="shared" si="0"/>
        <v>0</v>
      </c>
    </row>
    <row r="38" spans="2:11" ht="14.25" customHeight="1">
      <c r="B38" s="101"/>
      <c r="C38" s="28"/>
      <c r="D38" s="71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30">
        <f t="shared" si="0"/>
        <v>0</v>
      </c>
    </row>
    <row r="39" spans="2:11" ht="14.25" customHeight="1">
      <c r="B39" s="101"/>
      <c r="C39" s="28"/>
      <c r="D39" s="71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30">
        <f t="shared" si="0"/>
        <v>0</v>
      </c>
    </row>
    <row r="40" spans="2:11" ht="14.25" customHeight="1">
      <c r="B40" s="103" t="s">
        <v>46</v>
      </c>
      <c r="C40" s="46"/>
      <c r="D40" s="71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30">
        <f t="shared" si="0"/>
        <v>0</v>
      </c>
    </row>
    <row r="41" spans="2:11" ht="14.25" customHeight="1">
      <c r="B41" s="102"/>
      <c r="D41" s="71">
        <v>0</v>
      </c>
      <c r="E41" s="77">
        <v>1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30">
        <f t="shared" si="0"/>
        <v>1</v>
      </c>
    </row>
    <row r="42" spans="2:11" ht="14.25" customHeight="1">
      <c r="B42" s="101"/>
      <c r="D42" s="71">
        <v>0</v>
      </c>
      <c r="E42" s="77">
        <v>0</v>
      </c>
      <c r="F42" s="77">
        <v>0</v>
      </c>
      <c r="G42" s="77">
        <v>0</v>
      </c>
      <c r="H42" s="77">
        <v>0</v>
      </c>
      <c r="I42" s="77">
        <v>1</v>
      </c>
      <c r="J42" s="77">
        <v>0</v>
      </c>
      <c r="K42" s="30">
        <f t="shared" si="0"/>
        <v>1</v>
      </c>
    </row>
    <row r="43" spans="2:11" ht="14.25" customHeight="1">
      <c r="B43" s="101" t="s">
        <v>24</v>
      </c>
      <c r="D43" s="71">
        <v>0</v>
      </c>
      <c r="E43" s="71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30">
        <f t="shared" si="0"/>
        <v>0</v>
      </c>
    </row>
    <row r="44" spans="2:11" ht="14.25" customHeight="1">
      <c r="B44" s="104"/>
      <c r="C44" s="49"/>
      <c r="D44" s="77">
        <v>0</v>
      </c>
      <c r="E44" s="71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30">
        <f t="shared" si="0"/>
        <v>0</v>
      </c>
    </row>
    <row r="45" spans="2:11" ht="14.25" customHeight="1">
      <c r="B45" s="101"/>
      <c r="C45" s="49"/>
      <c r="D45" s="71">
        <v>0</v>
      </c>
      <c r="E45" s="71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30">
        <f t="shared" si="0"/>
        <v>0</v>
      </c>
    </row>
    <row r="46" spans="2:11" ht="14.25" customHeight="1">
      <c r="B46" s="74" t="s">
        <v>83</v>
      </c>
      <c r="C46" s="49"/>
      <c r="D46" s="73">
        <v>8</v>
      </c>
      <c r="E46" s="71">
        <v>3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30">
        <f t="shared" si="0"/>
        <v>11</v>
      </c>
    </row>
    <row r="47" spans="2:11" ht="14.25" customHeight="1">
      <c r="B47" s="101"/>
      <c r="D47" s="73">
        <v>10</v>
      </c>
      <c r="E47" s="71">
        <v>5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30">
        <f t="shared" si="0"/>
        <v>15</v>
      </c>
    </row>
    <row r="48" spans="2:11" ht="14.25" customHeight="1">
      <c r="B48" s="101"/>
      <c r="D48" s="77">
        <v>14</v>
      </c>
      <c r="E48" s="71">
        <v>5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30">
        <f t="shared" si="0"/>
        <v>19</v>
      </c>
    </row>
    <row r="49" spans="2:11" ht="14.25" customHeight="1">
      <c r="B49" s="74" t="s">
        <v>84</v>
      </c>
      <c r="D49" s="77">
        <v>0</v>
      </c>
      <c r="E49" s="77">
        <v>5</v>
      </c>
      <c r="F49" s="77">
        <v>0</v>
      </c>
      <c r="G49" s="77">
        <v>0</v>
      </c>
      <c r="H49" s="77">
        <v>0</v>
      </c>
      <c r="I49" s="77">
        <v>0</v>
      </c>
      <c r="J49" s="71">
        <v>0</v>
      </c>
      <c r="K49" s="30">
        <f t="shared" si="0"/>
        <v>5</v>
      </c>
    </row>
    <row r="50" spans="2:11" ht="14.25" customHeight="1">
      <c r="B50" s="101"/>
      <c r="D50" s="77">
        <v>1</v>
      </c>
      <c r="E50" s="77">
        <v>1</v>
      </c>
      <c r="F50" s="77">
        <v>0</v>
      </c>
      <c r="G50" s="77">
        <v>0</v>
      </c>
      <c r="H50" s="77">
        <v>0</v>
      </c>
      <c r="I50" s="77">
        <v>0</v>
      </c>
      <c r="J50" s="71">
        <v>0</v>
      </c>
      <c r="K50" s="30">
        <f t="shared" si="0"/>
        <v>2</v>
      </c>
    </row>
    <row r="51" spans="2:11" ht="14.25" customHeight="1">
      <c r="B51" s="101"/>
      <c r="D51" s="71">
        <v>0</v>
      </c>
      <c r="E51" s="77">
        <v>3</v>
      </c>
      <c r="F51" s="77">
        <v>0</v>
      </c>
      <c r="G51" s="77">
        <v>0</v>
      </c>
      <c r="H51" s="77">
        <v>0</v>
      </c>
      <c r="I51" s="77">
        <v>0</v>
      </c>
      <c r="J51" s="71">
        <v>0</v>
      </c>
      <c r="K51" s="30">
        <f t="shared" si="0"/>
        <v>3</v>
      </c>
    </row>
    <row r="52" spans="2:11" ht="14.25" customHeight="1">
      <c r="B52" s="101" t="s">
        <v>6</v>
      </c>
      <c r="D52" s="5">
        <v>2</v>
      </c>
      <c r="E52" s="5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30">
        <f t="shared" si="0"/>
        <v>3</v>
      </c>
    </row>
    <row r="53" spans="2:11" ht="14.25" customHeight="1">
      <c r="B53" s="101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30">
        <f t="shared" si="0"/>
        <v>0</v>
      </c>
    </row>
    <row r="54" spans="2:11" ht="14.25" customHeight="1">
      <c r="B54" s="101"/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30">
        <f t="shared" si="0"/>
        <v>0</v>
      </c>
    </row>
    <row r="55" spans="2:11" ht="14.25" customHeight="1">
      <c r="B55" s="100" t="s">
        <v>8</v>
      </c>
      <c r="D55" s="56">
        <f>D7+D10+D13+D16+D19+D22+D25+D28+D31+D34+D37+D40+D43+D46+D49+D52</f>
        <v>201</v>
      </c>
      <c r="E55" s="56">
        <f aca="true" t="shared" si="1" ref="E55:J55">E7+E10+E13+E16+E19+E22+E25+E28+E31+E34+E37+E40+E43+E46+E49+E52</f>
        <v>42</v>
      </c>
      <c r="F55" s="56">
        <f t="shared" si="1"/>
        <v>16</v>
      </c>
      <c r="G55" s="56">
        <f t="shared" si="1"/>
        <v>6</v>
      </c>
      <c r="H55" s="56">
        <f t="shared" si="1"/>
        <v>21</v>
      </c>
      <c r="I55" s="56">
        <f t="shared" si="1"/>
        <v>6</v>
      </c>
      <c r="J55" s="56">
        <f t="shared" si="1"/>
        <v>6</v>
      </c>
      <c r="K55" s="56">
        <f>K7+K10+K13+K16+K19+K22+K25+K28+K31+K34+K37+K40+K43+K46+K49+K52</f>
        <v>298</v>
      </c>
    </row>
    <row r="56" spans="4:11" ht="14.25" customHeight="1">
      <c r="D56" s="56">
        <f aca="true" t="shared" si="2" ref="D56:K57">D8+D11+D14+D17+D20+D23+D26+D29+D32+D35+D38+D41+D44+D47+D50+D53</f>
        <v>325</v>
      </c>
      <c r="E56" s="56">
        <f t="shared" si="2"/>
        <v>37</v>
      </c>
      <c r="F56" s="56">
        <f t="shared" si="2"/>
        <v>10</v>
      </c>
      <c r="G56" s="56">
        <f t="shared" si="2"/>
        <v>8</v>
      </c>
      <c r="H56" s="56">
        <f t="shared" si="2"/>
        <v>12</v>
      </c>
      <c r="I56" s="56">
        <f t="shared" si="2"/>
        <v>15</v>
      </c>
      <c r="J56" s="56">
        <f t="shared" si="2"/>
        <v>11</v>
      </c>
      <c r="K56" s="56">
        <f t="shared" si="2"/>
        <v>418</v>
      </c>
    </row>
    <row r="57" spans="4:11" ht="14.25" customHeight="1">
      <c r="D57" s="56">
        <f t="shared" si="2"/>
        <v>256</v>
      </c>
      <c r="E57" s="56">
        <f t="shared" si="2"/>
        <v>49</v>
      </c>
      <c r="F57" s="56">
        <f t="shared" si="2"/>
        <v>22</v>
      </c>
      <c r="G57" s="56">
        <f t="shared" si="2"/>
        <v>9</v>
      </c>
      <c r="H57" s="56">
        <f t="shared" si="2"/>
        <v>26</v>
      </c>
      <c r="I57" s="56">
        <f t="shared" si="2"/>
        <v>14</v>
      </c>
      <c r="J57" s="56">
        <f t="shared" si="2"/>
        <v>11</v>
      </c>
      <c r="K57" s="56">
        <f t="shared" si="2"/>
        <v>387</v>
      </c>
    </row>
    <row r="62" ht="14.25" customHeight="1">
      <c r="B62" s="14" t="s">
        <v>100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U62"/>
  <sheetViews>
    <sheetView zoomScale="77" zoomScaleNormal="77" zoomScalePageLayoutView="0" workbookViewId="0" topLeftCell="A1">
      <selection activeCell="B6" sqref="B6:C6"/>
    </sheetView>
  </sheetViews>
  <sheetFormatPr defaultColWidth="9.140625" defaultRowHeight="14.25" customHeight="1"/>
  <cols>
    <col min="1" max="1" width="9.140625" style="5" customWidth="1"/>
    <col min="2" max="2" width="23.00390625" style="4" bestFit="1" customWidth="1"/>
    <col min="3" max="3" width="12.140625" style="4" bestFit="1" customWidth="1"/>
    <col min="4" max="11" width="20.8515625" style="29" customWidth="1"/>
    <col min="12" max="19" width="13.7109375" style="29" customWidth="1"/>
    <col min="20" max="20" width="11.140625" style="29" bestFit="1" customWidth="1"/>
    <col min="21" max="21" width="10.57421875" style="29" bestFit="1" customWidth="1"/>
    <col min="22" max="16384" width="9.140625" style="5" customWidth="1"/>
  </cols>
  <sheetData>
    <row r="3" ht="14.25" customHeight="1">
      <c r="B3" s="3" t="s">
        <v>79</v>
      </c>
    </row>
    <row r="4" ht="14.25" customHeight="1">
      <c r="B4" s="3" t="s">
        <v>52</v>
      </c>
    </row>
    <row r="5" ht="14.25" customHeight="1">
      <c r="B5" s="38" t="s">
        <v>48</v>
      </c>
    </row>
    <row r="6" spans="2:19" ht="43.5" customHeight="1">
      <c r="B6" s="148" t="s">
        <v>108</v>
      </c>
      <c r="C6" s="149" t="s">
        <v>107</v>
      </c>
      <c r="D6" s="126" t="s">
        <v>58</v>
      </c>
      <c r="E6" s="126" t="s">
        <v>59</v>
      </c>
      <c r="F6" s="126" t="s">
        <v>60</v>
      </c>
      <c r="G6" s="126" t="s">
        <v>61</v>
      </c>
      <c r="H6" s="126" t="s">
        <v>62</v>
      </c>
      <c r="I6" s="126" t="s">
        <v>63</v>
      </c>
      <c r="J6" s="126" t="s">
        <v>64</v>
      </c>
      <c r="K6" s="126" t="s">
        <v>8</v>
      </c>
      <c r="M6" s="67"/>
      <c r="O6" s="67"/>
      <c r="Q6" s="67"/>
      <c r="S6" s="67"/>
    </row>
    <row r="7" spans="2:20" ht="14.25" customHeight="1">
      <c r="B7" s="101" t="s">
        <v>9</v>
      </c>
      <c r="C7" s="115" t="s">
        <v>102</v>
      </c>
      <c r="D7" s="68">
        <v>60.212146</v>
      </c>
      <c r="E7" s="68">
        <v>4.215</v>
      </c>
      <c r="F7" s="69">
        <v>0</v>
      </c>
      <c r="G7" s="68">
        <v>1.551957</v>
      </c>
      <c r="H7" s="69">
        <v>0.455</v>
      </c>
      <c r="I7" s="68">
        <v>5</v>
      </c>
      <c r="J7" s="69">
        <v>0</v>
      </c>
      <c r="K7" s="45">
        <f>SUM(D7:J7)</f>
        <v>71.434103</v>
      </c>
      <c r="L7" s="70"/>
      <c r="M7" s="32"/>
      <c r="N7" s="71"/>
      <c r="O7" s="32"/>
      <c r="P7" s="70"/>
      <c r="Q7" s="32"/>
      <c r="R7" s="41"/>
      <c r="S7" s="32"/>
      <c r="T7" s="65"/>
    </row>
    <row r="8" spans="2:20" ht="14.25" customHeight="1">
      <c r="B8" s="101"/>
      <c r="C8" s="115" t="s">
        <v>103</v>
      </c>
      <c r="D8" s="68">
        <v>56.659595</v>
      </c>
      <c r="E8" s="69">
        <v>1.295</v>
      </c>
      <c r="F8" s="69">
        <v>0</v>
      </c>
      <c r="G8" s="69">
        <v>0.088</v>
      </c>
      <c r="H8" s="69">
        <v>0.065</v>
      </c>
      <c r="I8" s="68">
        <v>0.72</v>
      </c>
      <c r="J8" s="69">
        <v>0.081</v>
      </c>
      <c r="K8" s="45">
        <f aca="true" t="shared" si="0" ref="K8:K54">SUM(D8:J8)</f>
        <v>58.908595000000005</v>
      </c>
      <c r="L8" s="71"/>
      <c r="M8" s="32"/>
      <c r="N8" s="70"/>
      <c r="O8" s="32"/>
      <c r="P8" s="70"/>
      <c r="Q8" s="32"/>
      <c r="R8" s="41"/>
      <c r="S8" s="32"/>
      <c r="T8" s="72"/>
    </row>
    <row r="9" spans="2:20" ht="14.25" customHeight="1">
      <c r="B9" s="101"/>
      <c r="C9" s="116" t="s">
        <v>104</v>
      </c>
      <c r="D9" s="68">
        <v>39.759374</v>
      </c>
      <c r="E9" s="68">
        <v>16.715</v>
      </c>
      <c r="F9" s="69">
        <v>0</v>
      </c>
      <c r="G9" s="68">
        <v>0.0611</v>
      </c>
      <c r="H9" s="68">
        <v>1.291</v>
      </c>
      <c r="I9" s="68">
        <v>0.5495</v>
      </c>
      <c r="J9" s="69">
        <v>0.6</v>
      </c>
      <c r="K9" s="45">
        <f t="shared" si="0"/>
        <v>58.975974</v>
      </c>
      <c r="L9" s="70"/>
      <c r="M9" s="32"/>
      <c r="N9" s="71"/>
      <c r="O9" s="32"/>
      <c r="P9" s="70"/>
      <c r="Q9" s="32"/>
      <c r="R9" s="41"/>
      <c r="S9" s="32"/>
      <c r="T9" s="72"/>
    </row>
    <row r="10" spans="2:20" ht="14.25" customHeight="1">
      <c r="B10" s="101" t="s">
        <v>16</v>
      </c>
      <c r="C10" s="46"/>
      <c r="D10" s="68">
        <v>2.585</v>
      </c>
      <c r="E10" s="69">
        <v>0</v>
      </c>
      <c r="F10" s="69">
        <v>0</v>
      </c>
      <c r="G10" s="69">
        <v>0</v>
      </c>
      <c r="H10" s="69">
        <v>0</v>
      </c>
      <c r="I10" s="68">
        <v>0</v>
      </c>
      <c r="J10" s="69">
        <v>0</v>
      </c>
      <c r="K10" s="45">
        <f t="shared" si="0"/>
        <v>2.585</v>
      </c>
      <c r="L10" s="70"/>
      <c r="M10" s="32"/>
      <c r="N10" s="73"/>
      <c r="O10" s="32"/>
      <c r="P10" s="70"/>
      <c r="Q10" s="32"/>
      <c r="R10" s="41"/>
      <c r="S10" s="32"/>
      <c r="T10" s="72"/>
    </row>
    <row r="11" spans="2:20" ht="14.25" customHeight="1">
      <c r="B11" s="101"/>
      <c r="C11" s="46"/>
      <c r="D11" s="69">
        <v>1.275</v>
      </c>
      <c r="E11" s="68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45">
        <f t="shared" si="0"/>
        <v>1.275</v>
      </c>
      <c r="L11" s="70"/>
      <c r="M11" s="32"/>
      <c r="N11" s="70"/>
      <c r="O11" s="32"/>
      <c r="P11" s="71"/>
      <c r="Q11" s="32"/>
      <c r="R11" s="41"/>
      <c r="S11" s="32"/>
      <c r="T11" s="72"/>
    </row>
    <row r="12" spans="2:20" ht="14.25" customHeight="1">
      <c r="B12" s="101"/>
      <c r="C12" s="46"/>
      <c r="D12" s="68">
        <v>4.426667</v>
      </c>
      <c r="E12" s="68">
        <v>0</v>
      </c>
      <c r="F12" s="69">
        <v>0</v>
      </c>
      <c r="G12" s="69">
        <v>0</v>
      </c>
      <c r="H12" s="69">
        <v>0.375</v>
      </c>
      <c r="I12" s="68">
        <v>0.61325</v>
      </c>
      <c r="J12" s="69">
        <v>0</v>
      </c>
      <c r="K12" s="45">
        <f t="shared" si="0"/>
        <v>5.414917</v>
      </c>
      <c r="L12" s="70"/>
      <c r="M12" s="32"/>
      <c r="N12" s="71"/>
      <c r="O12" s="32"/>
      <c r="P12" s="70"/>
      <c r="Q12" s="32"/>
      <c r="R12" s="41"/>
      <c r="S12" s="32"/>
      <c r="T12" s="72"/>
    </row>
    <row r="13" spans="2:20" ht="14.25" customHeight="1">
      <c r="B13" s="101" t="s">
        <v>17</v>
      </c>
      <c r="C13" s="46"/>
      <c r="D13" s="68">
        <v>6.447775</v>
      </c>
      <c r="E13" s="68">
        <v>0.45</v>
      </c>
      <c r="F13" s="69">
        <v>0.985</v>
      </c>
      <c r="G13" s="69">
        <v>0</v>
      </c>
      <c r="H13" s="68">
        <v>0.976</v>
      </c>
      <c r="I13" s="68">
        <v>0.11</v>
      </c>
      <c r="J13" s="68">
        <v>0.515</v>
      </c>
      <c r="K13" s="45">
        <f t="shared" si="0"/>
        <v>9.483775000000001</v>
      </c>
      <c r="L13" s="71"/>
      <c r="M13" s="32"/>
      <c r="N13" s="70"/>
      <c r="O13" s="32"/>
      <c r="P13" s="71"/>
      <c r="Q13" s="32"/>
      <c r="R13" s="41"/>
      <c r="S13" s="32"/>
      <c r="T13" s="72"/>
    </row>
    <row r="14" spans="2:20" ht="14.25" customHeight="1">
      <c r="B14" s="101"/>
      <c r="C14" s="46"/>
      <c r="D14" s="68">
        <v>6.401137</v>
      </c>
      <c r="E14" s="69">
        <v>0</v>
      </c>
      <c r="F14" s="68">
        <v>0.686</v>
      </c>
      <c r="G14" s="68">
        <v>0</v>
      </c>
      <c r="H14" s="68">
        <v>0.78</v>
      </c>
      <c r="I14" s="68">
        <v>0.6775</v>
      </c>
      <c r="J14" s="68">
        <v>0.571</v>
      </c>
      <c r="K14" s="45">
        <f t="shared" si="0"/>
        <v>9.115637</v>
      </c>
      <c r="L14" s="71"/>
      <c r="M14" s="32"/>
      <c r="N14" s="71"/>
      <c r="O14" s="32"/>
      <c r="P14" s="71"/>
      <c r="Q14" s="32"/>
      <c r="R14" s="41"/>
      <c r="S14" s="32"/>
      <c r="T14" s="72"/>
    </row>
    <row r="15" spans="2:20" ht="14.25" customHeight="1">
      <c r="B15" s="101"/>
      <c r="C15" s="46"/>
      <c r="D15" s="68">
        <v>21.893161</v>
      </c>
      <c r="E15" s="68">
        <v>0.052</v>
      </c>
      <c r="F15" s="68">
        <v>0.85</v>
      </c>
      <c r="G15" s="69">
        <v>0</v>
      </c>
      <c r="H15" s="68">
        <v>1.596667</v>
      </c>
      <c r="I15" s="68">
        <v>1.262</v>
      </c>
      <c r="J15" s="68">
        <v>0</v>
      </c>
      <c r="K15" s="45">
        <f t="shared" si="0"/>
        <v>25.653828</v>
      </c>
      <c r="L15" s="71"/>
      <c r="M15" s="32"/>
      <c r="N15" s="71"/>
      <c r="O15" s="32"/>
      <c r="P15" s="71"/>
      <c r="Q15" s="32"/>
      <c r="R15" s="41"/>
      <c r="S15" s="32"/>
      <c r="T15" s="72"/>
    </row>
    <row r="16" spans="2:20" ht="14.25" customHeight="1">
      <c r="B16" s="101" t="s">
        <v>18</v>
      </c>
      <c r="C16" s="46"/>
      <c r="D16" s="68">
        <v>49.390722</v>
      </c>
      <c r="E16" s="68">
        <v>7.504944</v>
      </c>
      <c r="F16" s="68">
        <v>5.133</v>
      </c>
      <c r="G16" s="68">
        <v>2.16</v>
      </c>
      <c r="H16" s="68">
        <v>4.241667</v>
      </c>
      <c r="I16" s="68">
        <v>1.3831</v>
      </c>
      <c r="J16" s="68">
        <v>0.8485</v>
      </c>
      <c r="K16" s="45">
        <f t="shared" si="0"/>
        <v>70.66193299999999</v>
      </c>
      <c r="L16" s="71"/>
      <c r="M16" s="32"/>
      <c r="N16" s="71"/>
      <c r="O16" s="32"/>
      <c r="P16" s="71"/>
      <c r="Q16" s="32"/>
      <c r="R16" s="41"/>
      <c r="S16" s="32"/>
      <c r="T16" s="72"/>
    </row>
    <row r="17" spans="2:20" ht="14.25" customHeight="1">
      <c r="B17" s="101"/>
      <c r="C17" s="46"/>
      <c r="D17" s="68">
        <v>146.569821</v>
      </c>
      <c r="E17" s="68">
        <v>5.891667</v>
      </c>
      <c r="F17" s="68">
        <v>2.201667</v>
      </c>
      <c r="G17" s="68">
        <v>2.325333</v>
      </c>
      <c r="H17" s="68">
        <v>2.4348</v>
      </c>
      <c r="I17" s="69">
        <v>3.0355</v>
      </c>
      <c r="J17" s="68">
        <v>1.382</v>
      </c>
      <c r="K17" s="45">
        <f t="shared" si="0"/>
        <v>163.840788</v>
      </c>
      <c r="L17" s="71"/>
      <c r="M17" s="32"/>
      <c r="N17" s="71"/>
      <c r="O17" s="32"/>
      <c r="P17" s="71"/>
      <c r="Q17" s="32"/>
      <c r="R17" s="41"/>
      <c r="S17" s="32"/>
      <c r="T17" s="72"/>
    </row>
    <row r="18" spans="2:20" ht="14.25" customHeight="1">
      <c r="B18" s="101"/>
      <c r="C18" s="46"/>
      <c r="D18" s="68">
        <v>87.11709</v>
      </c>
      <c r="E18" s="68">
        <v>10.995166</v>
      </c>
      <c r="F18" s="68">
        <v>6.764</v>
      </c>
      <c r="G18" s="68">
        <v>2.287333</v>
      </c>
      <c r="H18" s="68">
        <v>7.1935</v>
      </c>
      <c r="I18" s="68">
        <v>1.455</v>
      </c>
      <c r="J18" s="69">
        <v>0.88</v>
      </c>
      <c r="K18" s="45">
        <f t="shared" si="0"/>
        <v>116.692089</v>
      </c>
      <c r="L18" s="71"/>
      <c r="M18" s="32"/>
      <c r="N18" s="71"/>
      <c r="O18" s="32"/>
      <c r="P18" s="71"/>
      <c r="Q18" s="32"/>
      <c r="R18" s="41"/>
      <c r="S18" s="32"/>
      <c r="T18" s="72"/>
    </row>
    <row r="19" spans="2:20" ht="14.25" customHeight="1">
      <c r="B19" s="101" t="s">
        <v>19</v>
      </c>
      <c r="C19" s="46"/>
      <c r="D19" s="68">
        <v>29.694664</v>
      </c>
      <c r="E19" s="68">
        <v>5.995</v>
      </c>
      <c r="F19" s="68">
        <v>0.83</v>
      </c>
      <c r="G19" s="69">
        <v>0</v>
      </c>
      <c r="H19" s="69">
        <v>2.713</v>
      </c>
      <c r="I19" s="68">
        <v>0</v>
      </c>
      <c r="J19" s="69">
        <v>0</v>
      </c>
      <c r="K19" s="45">
        <f t="shared" si="0"/>
        <v>39.232664</v>
      </c>
      <c r="L19" s="71"/>
      <c r="M19" s="32"/>
      <c r="N19" s="71"/>
      <c r="O19" s="32"/>
      <c r="P19" s="71"/>
      <c r="Q19" s="32"/>
      <c r="R19" s="41"/>
      <c r="S19" s="32"/>
      <c r="T19" s="72"/>
    </row>
    <row r="20" spans="2:20" ht="14.25" customHeight="1">
      <c r="B20" s="101"/>
      <c r="C20" s="46"/>
      <c r="D20" s="68">
        <v>38.9536</v>
      </c>
      <c r="E20" s="69">
        <v>2.41</v>
      </c>
      <c r="F20" s="68">
        <v>1.72</v>
      </c>
      <c r="G20" s="69">
        <v>0</v>
      </c>
      <c r="H20" s="68">
        <v>2.38</v>
      </c>
      <c r="I20" s="69">
        <v>0</v>
      </c>
      <c r="J20" s="69">
        <v>0</v>
      </c>
      <c r="K20" s="45">
        <f t="shared" si="0"/>
        <v>45.46360000000001</v>
      </c>
      <c r="L20" s="71"/>
      <c r="M20" s="32"/>
      <c r="N20" s="70"/>
      <c r="O20" s="32"/>
      <c r="P20" s="70"/>
      <c r="Q20" s="32"/>
      <c r="R20" s="41"/>
      <c r="S20" s="32"/>
      <c r="T20" s="72"/>
    </row>
    <row r="21" spans="2:20" ht="14.25" customHeight="1">
      <c r="B21" s="101"/>
      <c r="C21" s="46"/>
      <c r="D21" s="68">
        <v>32.170511</v>
      </c>
      <c r="E21" s="68">
        <v>5.3655</v>
      </c>
      <c r="F21" s="68">
        <v>0.687</v>
      </c>
      <c r="G21" s="69">
        <v>0</v>
      </c>
      <c r="H21" s="69">
        <v>1.268334</v>
      </c>
      <c r="I21" s="69">
        <v>0.95</v>
      </c>
      <c r="J21" s="69">
        <v>0</v>
      </c>
      <c r="K21" s="45">
        <f t="shared" si="0"/>
        <v>40.441345</v>
      </c>
      <c r="L21" s="70"/>
      <c r="M21" s="32"/>
      <c r="N21" s="71"/>
      <c r="O21" s="32"/>
      <c r="P21" s="70"/>
      <c r="Q21" s="32"/>
      <c r="R21" s="41"/>
      <c r="S21" s="32"/>
      <c r="T21" s="72"/>
    </row>
    <row r="22" spans="2:20" ht="14.25" customHeight="1">
      <c r="B22" s="101" t="s">
        <v>20</v>
      </c>
      <c r="C22" s="46"/>
      <c r="D22" s="68">
        <v>3.1</v>
      </c>
      <c r="E22" s="69">
        <v>1.3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45">
        <f t="shared" si="0"/>
        <v>4.4</v>
      </c>
      <c r="L22" s="70"/>
      <c r="M22" s="32"/>
      <c r="N22" s="70"/>
      <c r="O22" s="32"/>
      <c r="P22" s="70"/>
      <c r="Q22" s="32"/>
      <c r="R22" s="41"/>
      <c r="S22" s="32"/>
      <c r="T22" s="72"/>
    </row>
    <row r="23" spans="2:20" ht="14.25" customHeight="1">
      <c r="B23" s="101"/>
      <c r="C23" s="46"/>
      <c r="D23" s="69">
        <v>5.0975</v>
      </c>
      <c r="E23" s="69">
        <v>1.3</v>
      </c>
      <c r="F23" s="69">
        <v>0</v>
      </c>
      <c r="G23" s="69">
        <v>0</v>
      </c>
      <c r="H23" s="68">
        <v>0</v>
      </c>
      <c r="I23" s="69">
        <v>0</v>
      </c>
      <c r="J23" s="69">
        <v>0</v>
      </c>
      <c r="K23" s="45">
        <f t="shared" si="0"/>
        <v>6.3975</v>
      </c>
      <c r="L23" s="70"/>
      <c r="M23" s="32"/>
      <c r="N23" s="70"/>
      <c r="O23" s="32"/>
      <c r="P23" s="70"/>
      <c r="Q23" s="32"/>
      <c r="R23" s="41"/>
      <c r="S23" s="32"/>
      <c r="T23" s="72"/>
    </row>
    <row r="24" spans="2:20" ht="14.25" customHeight="1">
      <c r="B24" s="101"/>
      <c r="C24" s="46"/>
      <c r="D24" s="68">
        <v>0.82</v>
      </c>
      <c r="E24" s="69">
        <v>0</v>
      </c>
      <c r="F24" s="69">
        <v>0.99</v>
      </c>
      <c r="G24" s="69">
        <v>0</v>
      </c>
      <c r="H24" s="69">
        <v>0</v>
      </c>
      <c r="I24" s="69">
        <v>0</v>
      </c>
      <c r="J24" s="69">
        <v>0</v>
      </c>
      <c r="K24" s="45">
        <f t="shared" si="0"/>
        <v>1.81</v>
      </c>
      <c r="L24" s="70"/>
      <c r="M24" s="32"/>
      <c r="N24" s="70"/>
      <c r="O24" s="32"/>
      <c r="P24" s="70"/>
      <c r="Q24" s="32"/>
      <c r="R24" s="41"/>
      <c r="S24" s="32"/>
      <c r="T24" s="72"/>
    </row>
    <row r="25" spans="2:20" ht="14.25" customHeight="1">
      <c r="B25" s="101" t="s">
        <v>47</v>
      </c>
      <c r="C25" s="46"/>
      <c r="D25" s="68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45">
        <f t="shared" si="0"/>
        <v>0</v>
      </c>
      <c r="L25" s="70"/>
      <c r="M25" s="32"/>
      <c r="N25" s="70"/>
      <c r="O25" s="32"/>
      <c r="P25" s="70"/>
      <c r="Q25" s="32"/>
      <c r="R25" s="41"/>
      <c r="S25" s="32"/>
      <c r="T25" s="72"/>
    </row>
    <row r="26" spans="2:20" ht="14.25" customHeight="1">
      <c r="B26" s="101"/>
      <c r="C26" s="46"/>
      <c r="D26" s="68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45">
        <f t="shared" si="0"/>
        <v>0</v>
      </c>
      <c r="L26" s="70"/>
      <c r="M26" s="32"/>
      <c r="N26" s="70"/>
      <c r="O26" s="32"/>
      <c r="P26" s="70"/>
      <c r="Q26" s="32"/>
      <c r="R26" s="41"/>
      <c r="S26" s="32"/>
      <c r="T26" s="72"/>
    </row>
    <row r="27" spans="2:20" ht="14.25" customHeight="1">
      <c r="B27" s="101"/>
      <c r="C27" s="46"/>
      <c r="D27" s="68">
        <v>0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45">
        <f t="shared" si="0"/>
        <v>0</v>
      </c>
      <c r="L27" s="70"/>
      <c r="M27" s="32"/>
      <c r="N27" s="70"/>
      <c r="O27" s="32"/>
      <c r="P27" s="70"/>
      <c r="Q27" s="32"/>
      <c r="R27" s="41"/>
      <c r="S27" s="32"/>
      <c r="T27" s="72"/>
    </row>
    <row r="28" spans="2:20" ht="14.25" customHeight="1">
      <c r="B28" s="101" t="s">
        <v>21</v>
      </c>
      <c r="C28" s="46"/>
      <c r="D28" s="68">
        <v>0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45">
        <f t="shared" si="0"/>
        <v>0</v>
      </c>
      <c r="L28" s="70"/>
      <c r="M28" s="32"/>
      <c r="N28" s="70"/>
      <c r="O28" s="32"/>
      <c r="P28" s="70"/>
      <c r="Q28" s="32"/>
      <c r="R28" s="41"/>
      <c r="S28" s="32"/>
      <c r="T28" s="72"/>
    </row>
    <row r="29" spans="2:20" ht="14.25" customHeight="1">
      <c r="B29" s="101"/>
      <c r="C29" s="46"/>
      <c r="D29" s="68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45">
        <f t="shared" si="0"/>
        <v>0</v>
      </c>
      <c r="L29" s="70"/>
      <c r="M29" s="32"/>
      <c r="N29" s="70"/>
      <c r="O29" s="32"/>
      <c r="P29" s="70"/>
      <c r="Q29" s="32"/>
      <c r="R29" s="41"/>
      <c r="S29" s="32"/>
      <c r="T29" s="72"/>
    </row>
    <row r="30" spans="2:20" ht="14.25" customHeight="1">
      <c r="B30" s="101"/>
      <c r="C30" s="46"/>
      <c r="D30" s="68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45">
        <f t="shared" si="0"/>
        <v>0</v>
      </c>
      <c r="L30" s="70"/>
      <c r="M30" s="32"/>
      <c r="N30" s="70"/>
      <c r="O30" s="32"/>
      <c r="P30" s="70"/>
      <c r="Q30" s="32"/>
      <c r="R30" s="41"/>
      <c r="S30" s="32"/>
      <c r="T30" s="72"/>
    </row>
    <row r="31" spans="2:20" ht="14.25" customHeight="1">
      <c r="B31" s="101" t="s">
        <v>22</v>
      </c>
      <c r="C31" s="46"/>
      <c r="D31" s="68">
        <v>12.305776</v>
      </c>
      <c r="E31" s="69">
        <v>0</v>
      </c>
      <c r="F31" s="69">
        <v>0</v>
      </c>
      <c r="G31" s="68">
        <v>0</v>
      </c>
      <c r="H31" s="68">
        <v>0</v>
      </c>
      <c r="I31" s="69">
        <v>0</v>
      </c>
      <c r="J31" s="69">
        <v>0</v>
      </c>
      <c r="K31" s="45">
        <f t="shared" si="0"/>
        <v>12.305776</v>
      </c>
      <c r="L31" s="70"/>
      <c r="M31" s="32"/>
      <c r="N31" s="70"/>
      <c r="O31" s="32"/>
      <c r="P31" s="70"/>
      <c r="Q31" s="32"/>
      <c r="R31" s="41"/>
      <c r="S31" s="32"/>
      <c r="T31" s="72"/>
    </row>
    <row r="32" spans="2:20" ht="14.25" customHeight="1">
      <c r="B32" s="101"/>
      <c r="C32" s="46"/>
      <c r="D32" s="68">
        <v>13.282</v>
      </c>
      <c r="E32" s="69">
        <v>0</v>
      </c>
      <c r="F32" s="69">
        <v>0</v>
      </c>
      <c r="G32" s="69">
        <v>0</v>
      </c>
      <c r="H32" s="69">
        <v>0.133333</v>
      </c>
      <c r="I32" s="69">
        <v>0</v>
      </c>
      <c r="J32" s="69">
        <v>0</v>
      </c>
      <c r="K32" s="45">
        <f t="shared" si="0"/>
        <v>13.415333</v>
      </c>
      <c r="L32" s="70"/>
      <c r="M32" s="32"/>
      <c r="N32" s="71"/>
      <c r="O32" s="32"/>
      <c r="P32" s="70"/>
      <c r="Q32" s="32"/>
      <c r="R32" s="41"/>
      <c r="S32" s="32"/>
      <c r="T32" s="72"/>
    </row>
    <row r="33" spans="2:20" ht="14.25" customHeight="1">
      <c r="B33" s="102"/>
      <c r="C33" s="46"/>
      <c r="D33" s="68">
        <v>8.3125</v>
      </c>
      <c r="E33" s="69">
        <v>0.052</v>
      </c>
      <c r="F33" s="69">
        <v>0.625</v>
      </c>
      <c r="G33" s="69">
        <v>0</v>
      </c>
      <c r="H33" s="68">
        <v>0.478</v>
      </c>
      <c r="I33" s="69">
        <v>0</v>
      </c>
      <c r="J33" s="69">
        <v>0</v>
      </c>
      <c r="K33" s="45">
        <f t="shared" si="0"/>
        <v>9.4675</v>
      </c>
      <c r="L33" s="71"/>
      <c r="M33" s="32"/>
      <c r="N33" s="70"/>
      <c r="O33" s="32"/>
      <c r="P33" s="70"/>
      <c r="Q33" s="32"/>
      <c r="R33" s="41"/>
      <c r="S33" s="32"/>
      <c r="T33" s="72"/>
    </row>
    <row r="34" spans="2:20" ht="14.25" customHeight="1">
      <c r="B34" s="101" t="s">
        <v>23</v>
      </c>
      <c r="C34" s="46"/>
      <c r="D34" s="68">
        <v>2.316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45">
        <f t="shared" si="0"/>
        <v>2.316</v>
      </c>
      <c r="L34" s="70"/>
      <c r="M34" s="32"/>
      <c r="N34" s="70"/>
      <c r="O34" s="32"/>
      <c r="P34" s="70"/>
      <c r="Q34" s="32"/>
      <c r="R34" s="41"/>
      <c r="S34" s="32"/>
      <c r="T34" s="72"/>
    </row>
    <row r="35" spans="2:20" ht="14.25" customHeight="1">
      <c r="B35" s="101"/>
      <c r="C35" s="46"/>
      <c r="D35" s="68">
        <v>1.0715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45">
        <f t="shared" si="0"/>
        <v>1.0715</v>
      </c>
      <c r="L35" s="70"/>
      <c r="M35" s="32"/>
      <c r="N35" s="70"/>
      <c r="O35" s="32"/>
      <c r="P35" s="70"/>
      <c r="Q35" s="32"/>
      <c r="R35" s="41"/>
      <c r="S35" s="32"/>
      <c r="T35" s="72"/>
    </row>
    <row r="36" spans="2:20" ht="14.25" customHeight="1">
      <c r="B36" s="101"/>
      <c r="C36" s="46"/>
      <c r="D36" s="68">
        <v>1.4875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45">
        <f t="shared" si="0"/>
        <v>1.4875</v>
      </c>
      <c r="L36" s="70"/>
      <c r="M36" s="32"/>
      <c r="N36" s="39"/>
      <c r="O36" s="32"/>
      <c r="P36" s="70"/>
      <c r="Q36" s="32"/>
      <c r="R36" s="41"/>
      <c r="S36" s="32"/>
      <c r="T36" s="72"/>
    </row>
    <row r="37" spans="2:19" ht="14.25" customHeight="1">
      <c r="B37" s="74" t="s">
        <v>95</v>
      </c>
      <c r="C37" s="28"/>
      <c r="D37" s="68">
        <v>0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45">
        <f t="shared" si="0"/>
        <v>0</v>
      </c>
      <c r="L37" s="70"/>
      <c r="M37" s="32"/>
      <c r="N37" s="39"/>
      <c r="O37" s="32"/>
      <c r="P37" s="70"/>
      <c r="Q37" s="32"/>
      <c r="R37" s="41"/>
      <c r="S37" s="32"/>
    </row>
    <row r="38" spans="2:19" ht="14.25" customHeight="1">
      <c r="B38" s="101"/>
      <c r="C38" s="28"/>
      <c r="D38" s="68">
        <v>0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45">
        <f t="shared" si="0"/>
        <v>0</v>
      </c>
      <c r="L38" s="70"/>
      <c r="M38" s="32"/>
      <c r="N38" s="39"/>
      <c r="O38" s="32"/>
      <c r="P38" s="70"/>
      <c r="Q38" s="32"/>
      <c r="R38" s="41"/>
      <c r="S38" s="32"/>
    </row>
    <row r="39" spans="2:19" ht="14.25" customHeight="1">
      <c r="B39" s="101"/>
      <c r="C39" s="28"/>
      <c r="D39" s="68">
        <v>0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45">
        <f t="shared" si="0"/>
        <v>0</v>
      </c>
      <c r="L39" s="70"/>
      <c r="M39" s="32"/>
      <c r="N39" s="39"/>
      <c r="O39" s="32"/>
      <c r="P39" s="70"/>
      <c r="Q39" s="32"/>
      <c r="R39" s="41"/>
      <c r="S39" s="32"/>
    </row>
    <row r="40" spans="2:19" ht="14.25" customHeight="1">
      <c r="B40" s="103" t="s">
        <v>46</v>
      </c>
      <c r="C40" s="46"/>
      <c r="D40" s="68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45">
        <f t="shared" si="0"/>
        <v>0</v>
      </c>
      <c r="L40" s="70"/>
      <c r="M40" s="32"/>
      <c r="N40" s="39"/>
      <c r="O40" s="32"/>
      <c r="P40" s="70"/>
      <c r="Q40" s="32"/>
      <c r="R40" s="41"/>
      <c r="S40" s="32"/>
    </row>
    <row r="41" spans="2:19" ht="14.25" customHeight="1">
      <c r="B41" s="102"/>
      <c r="D41" s="68">
        <v>0</v>
      </c>
      <c r="E41" s="69">
        <v>23.8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45">
        <f t="shared" si="0"/>
        <v>23.8</v>
      </c>
      <c r="L41" s="70"/>
      <c r="M41" s="32"/>
      <c r="N41" s="39"/>
      <c r="O41" s="32"/>
      <c r="P41" s="70"/>
      <c r="Q41" s="32"/>
      <c r="R41" s="41"/>
      <c r="S41" s="32"/>
    </row>
    <row r="42" spans="2:19" ht="14.25" customHeight="1">
      <c r="B42" s="101"/>
      <c r="D42" s="68">
        <v>0</v>
      </c>
      <c r="E42" s="69">
        <v>0</v>
      </c>
      <c r="F42" s="69">
        <v>0</v>
      </c>
      <c r="G42" s="69">
        <v>0</v>
      </c>
      <c r="H42" s="69">
        <v>0</v>
      </c>
      <c r="I42" s="69">
        <v>25.6</v>
      </c>
      <c r="J42" s="69">
        <v>0</v>
      </c>
      <c r="K42" s="45">
        <f t="shared" si="0"/>
        <v>25.6</v>
      </c>
      <c r="L42" s="70"/>
      <c r="M42" s="32"/>
      <c r="N42" s="39"/>
      <c r="O42" s="32"/>
      <c r="P42" s="70"/>
      <c r="Q42" s="32"/>
      <c r="R42" s="41"/>
      <c r="S42" s="32"/>
    </row>
    <row r="43" spans="2:19" ht="14.25" customHeight="1">
      <c r="B43" s="101" t="s">
        <v>24</v>
      </c>
      <c r="D43" s="68">
        <v>0</v>
      </c>
      <c r="E43" s="68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45">
        <f t="shared" si="0"/>
        <v>0</v>
      </c>
      <c r="L43" s="70"/>
      <c r="M43" s="32"/>
      <c r="N43" s="39"/>
      <c r="O43" s="32"/>
      <c r="P43" s="70"/>
      <c r="Q43" s="32"/>
      <c r="R43" s="41"/>
      <c r="S43" s="32"/>
    </row>
    <row r="44" spans="2:19" ht="14.25" customHeight="1">
      <c r="B44" s="104"/>
      <c r="C44" s="49"/>
      <c r="D44" s="69">
        <v>0</v>
      </c>
      <c r="E44" s="68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45">
        <f t="shared" si="0"/>
        <v>0</v>
      </c>
      <c r="L44" s="70"/>
      <c r="M44" s="32"/>
      <c r="N44" s="39"/>
      <c r="O44" s="32"/>
      <c r="P44" s="70"/>
      <c r="Q44" s="32"/>
      <c r="R44" s="41"/>
      <c r="S44" s="32"/>
    </row>
    <row r="45" spans="2:19" ht="14.25" customHeight="1">
      <c r="B45" s="101"/>
      <c r="C45" s="49"/>
      <c r="D45" s="68">
        <v>0</v>
      </c>
      <c r="E45" s="68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45">
        <f t="shared" si="0"/>
        <v>0</v>
      </c>
      <c r="L45" s="70"/>
      <c r="M45" s="32"/>
      <c r="N45" s="39"/>
      <c r="O45" s="32"/>
      <c r="P45" s="70"/>
      <c r="Q45" s="32"/>
      <c r="R45" s="41"/>
      <c r="S45" s="32"/>
    </row>
    <row r="46" spans="2:19" ht="14.25" customHeight="1">
      <c r="B46" s="74" t="s">
        <v>83</v>
      </c>
      <c r="C46" s="49"/>
      <c r="D46" s="75">
        <v>1.359</v>
      </c>
      <c r="E46" s="68">
        <v>1.07192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45">
        <f t="shared" si="0"/>
        <v>2.43092</v>
      </c>
      <c r="L46" s="70"/>
      <c r="M46" s="32"/>
      <c r="N46" s="39"/>
      <c r="O46" s="32"/>
      <c r="P46" s="70"/>
      <c r="Q46" s="32"/>
      <c r="R46" s="41"/>
      <c r="S46" s="32"/>
    </row>
    <row r="47" spans="2:19" ht="14.25" customHeight="1">
      <c r="B47" s="101"/>
      <c r="D47" s="75">
        <v>1.7403</v>
      </c>
      <c r="E47" s="68">
        <v>21.513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45">
        <f t="shared" si="0"/>
        <v>23.253300000000003</v>
      </c>
      <c r="L47" s="70"/>
      <c r="M47" s="32"/>
      <c r="N47" s="39"/>
      <c r="O47" s="32"/>
      <c r="P47" s="70"/>
      <c r="Q47" s="32"/>
      <c r="R47" s="41"/>
      <c r="S47" s="32"/>
    </row>
    <row r="48" spans="2:19" ht="14.25" customHeight="1">
      <c r="B48" s="101"/>
      <c r="D48" s="69">
        <v>1.8135</v>
      </c>
      <c r="E48" s="68">
        <v>1.361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45">
        <f t="shared" si="0"/>
        <v>3.1745</v>
      </c>
      <c r="L48" s="70"/>
      <c r="M48" s="32"/>
      <c r="N48" s="39"/>
      <c r="O48" s="32"/>
      <c r="P48" s="70"/>
      <c r="Q48" s="32"/>
      <c r="R48" s="41"/>
      <c r="S48" s="32"/>
    </row>
    <row r="49" spans="2:19" ht="14.25" customHeight="1">
      <c r="B49" s="74" t="s">
        <v>84</v>
      </c>
      <c r="D49" s="69">
        <v>0</v>
      </c>
      <c r="E49" s="69">
        <v>1.42</v>
      </c>
      <c r="F49" s="69">
        <v>0</v>
      </c>
      <c r="G49" s="69">
        <v>0</v>
      </c>
      <c r="H49" s="69">
        <v>0</v>
      </c>
      <c r="I49" s="69">
        <v>0</v>
      </c>
      <c r="J49" s="68">
        <v>0</v>
      </c>
      <c r="K49" s="45">
        <f t="shared" si="0"/>
        <v>1.42</v>
      </c>
      <c r="L49" s="70"/>
      <c r="M49" s="32"/>
      <c r="N49" s="39"/>
      <c r="O49" s="32"/>
      <c r="P49" s="71"/>
      <c r="Q49" s="32"/>
      <c r="R49" s="41"/>
      <c r="S49" s="32"/>
    </row>
    <row r="50" spans="2:19" ht="14.25" customHeight="1">
      <c r="B50" s="101"/>
      <c r="D50" s="69">
        <v>16</v>
      </c>
      <c r="E50" s="69">
        <v>0.38</v>
      </c>
      <c r="F50" s="69">
        <v>0</v>
      </c>
      <c r="G50" s="69">
        <v>0</v>
      </c>
      <c r="H50" s="69">
        <v>0</v>
      </c>
      <c r="I50" s="69">
        <v>0</v>
      </c>
      <c r="J50" s="68">
        <v>0</v>
      </c>
      <c r="K50" s="45">
        <f t="shared" si="0"/>
        <v>16.38</v>
      </c>
      <c r="L50" s="70"/>
      <c r="M50" s="32"/>
      <c r="N50" s="39"/>
      <c r="O50" s="32"/>
      <c r="P50" s="71"/>
      <c r="Q50" s="32"/>
      <c r="R50" s="41"/>
      <c r="S50" s="32"/>
    </row>
    <row r="51" spans="2:19" ht="14.25" customHeight="1">
      <c r="B51" s="101"/>
      <c r="D51" s="68">
        <v>0</v>
      </c>
      <c r="E51" s="69">
        <v>1.133</v>
      </c>
      <c r="F51" s="69">
        <v>0</v>
      </c>
      <c r="G51" s="69">
        <v>0</v>
      </c>
      <c r="H51" s="69">
        <v>0</v>
      </c>
      <c r="I51" s="69">
        <v>0</v>
      </c>
      <c r="J51" s="68">
        <v>0</v>
      </c>
      <c r="K51" s="45">
        <f t="shared" si="0"/>
        <v>1.133</v>
      </c>
      <c r="L51" s="70"/>
      <c r="M51" s="32"/>
      <c r="N51" s="39"/>
      <c r="O51" s="32"/>
      <c r="P51" s="71"/>
      <c r="Q51" s="32"/>
      <c r="R51" s="41"/>
      <c r="S51" s="32"/>
    </row>
    <row r="52" spans="2:21" ht="14.25" customHeight="1">
      <c r="B52" s="101" t="s">
        <v>6</v>
      </c>
      <c r="D52" s="61">
        <v>1.65</v>
      </c>
      <c r="E52" s="61">
        <v>0.04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45">
        <f t="shared" si="0"/>
        <v>1.69</v>
      </c>
      <c r="L52" s="76"/>
      <c r="M52" s="76"/>
      <c r="N52" s="56"/>
      <c r="O52" s="76"/>
      <c r="P52" s="56"/>
      <c r="Q52" s="76"/>
      <c r="R52" s="56"/>
      <c r="S52" s="76"/>
      <c r="T52" s="34"/>
      <c r="U52" s="34"/>
    </row>
    <row r="53" spans="2:21" ht="14.25" customHeight="1">
      <c r="B53" s="101"/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45">
        <f t="shared" si="0"/>
        <v>0</v>
      </c>
      <c r="L53" s="76"/>
      <c r="M53" s="76"/>
      <c r="N53" s="56"/>
      <c r="O53" s="76"/>
      <c r="P53" s="56"/>
      <c r="Q53" s="76"/>
      <c r="R53" s="56"/>
      <c r="S53" s="76"/>
      <c r="T53" s="34"/>
      <c r="U53" s="34"/>
    </row>
    <row r="54" spans="2:21" ht="14.25" customHeight="1">
      <c r="B54" s="101"/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45">
        <f t="shared" si="0"/>
        <v>0</v>
      </c>
      <c r="L54" s="76"/>
      <c r="M54" s="76"/>
      <c r="N54" s="56"/>
      <c r="O54" s="76"/>
      <c r="P54" s="56"/>
      <c r="Q54" s="76"/>
      <c r="R54" s="56"/>
      <c r="S54" s="76"/>
      <c r="T54" s="34"/>
      <c r="U54" s="34"/>
    </row>
    <row r="55" spans="2:12" ht="14.25" customHeight="1">
      <c r="B55" s="100" t="s">
        <v>8</v>
      </c>
      <c r="D55" s="50">
        <f>D7+D10+D13+D16+D19+D22+D25+D28+D31+D34+D37+D40+D43+D46+D49+D52</f>
        <v>169.06108300000002</v>
      </c>
      <c r="E55" s="50">
        <f aca="true" t="shared" si="1" ref="E55:K55">E7+E10+E13+E16+E19+E22+E25+E28+E31+E34+E37+E40+E43+E46+E49+E52</f>
        <v>21.996864000000002</v>
      </c>
      <c r="F55" s="50">
        <f t="shared" si="1"/>
        <v>6.948</v>
      </c>
      <c r="G55" s="50">
        <f t="shared" si="1"/>
        <v>3.711957</v>
      </c>
      <c r="H55" s="50">
        <f t="shared" si="1"/>
        <v>8.385667</v>
      </c>
      <c r="I55" s="50">
        <f t="shared" si="1"/>
        <v>6.4931</v>
      </c>
      <c r="J55" s="50">
        <f t="shared" si="1"/>
        <v>1.3635000000000002</v>
      </c>
      <c r="K55" s="50">
        <f t="shared" si="1"/>
        <v>217.96017099999997</v>
      </c>
      <c r="L55" s="34"/>
    </row>
    <row r="56" spans="4:12" ht="14.25" customHeight="1">
      <c r="D56" s="50">
        <f aca="true" t="shared" si="2" ref="D56:K57">D8+D11+D14+D17+D20+D23+D26+D29+D32+D35+D38+D41+D44+D47+D50+D53</f>
        <v>287.050453</v>
      </c>
      <c r="E56" s="50">
        <f t="shared" si="2"/>
        <v>56.58966700000001</v>
      </c>
      <c r="F56" s="50">
        <f t="shared" si="2"/>
        <v>4.607667</v>
      </c>
      <c r="G56" s="50">
        <f t="shared" si="2"/>
        <v>2.413333</v>
      </c>
      <c r="H56" s="50">
        <f t="shared" si="2"/>
        <v>5.793133</v>
      </c>
      <c r="I56" s="50">
        <f t="shared" si="2"/>
        <v>4.433</v>
      </c>
      <c r="J56" s="50">
        <f t="shared" si="2"/>
        <v>2.034</v>
      </c>
      <c r="K56" s="50">
        <f t="shared" si="2"/>
        <v>362.921253</v>
      </c>
      <c r="L56" s="34"/>
    </row>
    <row r="57" spans="4:12" ht="14.25" customHeight="1">
      <c r="D57" s="50">
        <f t="shared" si="2"/>
        <v>197.80030300000004</v>
      </c>
      <c r="E57" s="50">
        <f t="shared" si="2"/>
        <v>35.673666</v>
      </c>
      <c r="F57" s="50">
        <f t="shared" si="2"/>
        <v>9.916</v>
      </c>
      <c r="G57" s="50">
        <f t="shared" si="2"/>
        <v>2.348433</v>
      </c>
      <c r="H57" s="50">
        <f t="shared" si="2"/>
        <v>12.202501</v>
      </c>
      <c r="I57" s="50">
        <f t="shared" si="2"/>
        <v>30.429750000000002</v>
      </c>
      <c r="J57" s="50">
        <f t="shared" si="2"/>
        <v>1.48</v>
      </c>
      <c r="K57" s="50">
        <f t="shared" si="2"/>
        <v>289.850653</v>
      </c>
      <c r="L57" s="34"/>
    </row>
    <row r="58" spans="4:11" ht="14.25" customHeight="1">
      <c r="D58" s="5"/>
      <c r="E58" s="5"/>
      <c r="F58" s="5"/>
      <c r="G58" s="5"/>
      <c r="H58" s="5"/>
      <c r="I58" s="5"/>
      <c r="J58" s="5"/>
      <c r="K58" s="5"/>
    </row>
    <row r="59" spans="4:11" ht="14.25" customHeight="1">
      <c r="D59" s="5"/>
      <c r="E59" s="5"/>
      <c r="F59" s="5"/>
      <c r="G59" s="5"/>
      <c r="H59" s="5"/>
      <c r="I59" s="5"/>
      <c r="J59" s="5"/>
      <c r="K59" s="5"/>
    </row>
    <row r="60" spans="4:11" ht="14.25" customHeight="1">
      <c r="D60" s="5"/>
      <c r="E60" s="5"/>
      <c r="F60" s="5"/>
      <c r="G60" s="5"/>
      <c r="H60" s="5"/>
      <c r="I60" s="5"/>
      <c r="J60" s="5"/>
      <c r="K60" s="5"/>
    </row>
    <row r="61" spans="4:11" ht="14.25" customHeight="1">
      <c r="D61" s="5"/>
      <c r="E61" s="5"/>
      <c r="F61" s="5"/>
      <c r="G61" s="5"/>
      <c r="H61" s="5"/>
      <c r="I61" s="5"/>
      <c r="J61" s="5"/>
      <c r="K61" s="5"/>
    </row>
    <row r="62" spans="2:11" ht="14.25" customHeight="1">
      <c r="B62" s="14" t="s">
        <v>100</v>
      </c>
      <c r="D62" s="5"/>
      <c r="E62" s="5"/>
      <c r="F62" s="5"/>
      <c r="G62" s="5"/>
      <c r="H62" s="5"/>
      <c r="I62" s="5"/>
      <c r="J62" s="5"/>
      <c r="K62" s="5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L69"/>
  <sheetViews>
    <sheetView zoomScale="77" zoomScaleNormal="77" zoomScalePageLayoutView="0" workbookViewId="0" topLeftCell="A1">
      <selection activeCell="B6" sqref="B6:C6"/>
    </sheetView>
  </sheetViews>
  <sheetFormatPr defaultColWidth="9.140625" defaultRowHeight="14.25" customHeight="1"/>
  <cols>
    <col min="1" max="1" width="9.140625" style="5" customWidth="1"/>
    <col min="2" max="2" width="32.57421875" style="4" bestFit="1" customWidth="1"/>
    <col min="3" max="3" width="12.140625" style="4" bestFit="1" customWidth="1"/>
    <col min="4" max="11" width="15.57421875" style="5" customWidth="1"/>
    <col min="12" max="16384" width="9.140625" style="5" customWidth="1"/>
  </cols>
  <sheetData>
    <row r="3" ht="14.25" customHeight="1">
      <c r="B3" s="3" t="s">
        <v>78</v>
      </c>
    </row>
    <row r="4" ht="14.25" customHeight="1">
      <c r="B4" s="3" t="s">
        <v>53</v>
      </c>
    </row>
    <row r="6" spans="2:11" s="7" customFormat="1" ht="46.5" customHeight="1">
      <c r="B6" s="148" t="s">
        <v>108</v>
      </c>
      <c r="C6" s="149" t="s">
        <v>107</v>
      </c>
      <c r="D6" s="126" t="s">
        <v>58</v>
      </c>
      <c r="E6" s="126" t="s">
        <v>59</v>
      </c>
      <c r="F6" s="126" t="s">
        <v>60</v>
      </c>
      <c r="G6" s="126" t="s">
        <v>61</v>
      </c>
      <c r="H6" s="126" t="s">
        <v>62</v>
      </c>
      <c r="I6" s="126" t="s">
        <v>63</v>
      </c>
      <c r="J6" s="126" t="s">
        <v>64</v>
      </c>
      <c r="K6" s="126" t="s">
        <v>8</v>
      </c>
    </row>
    <row r="7" spans="2:12" s="29" customFormat="1" ht="14.25" customHeight="1">
      <c r="B7" s="57" t="s">
        <v>9</v>
      </c>
      <c r="C7" s="115" t="s">
        <v>102</v>
      </c>
      <c r="D7" s="111">
        <v>24</v>
      </c>
      <c r="E7" s="111">
        <v>3</v>
      </c>
      <c r="F7" s="111">
        <v>0</v>
      </c>
      <c r="G7" s="111">
        <v>0</v>
      </c>
      <c r="H7" s="112">
        <v>1</v>
      </c>
      <c r="I7" s="112">
        <v>0</v>
      </c>
      <c r="J7" s="64">
        <v>0</v>
      </c>
      <c r="K7" s="30">
        <f>SUM(D7:J7)</f>
        <v>28</v>
      </c>
      <c r="L7" s="65"/>
    </row>
    <row r="8" spans="2:12" s="29" customFormat="1" ht="14.25" customHeight="1">
      <c r="B8" s="60"/>
      <c r="C8" s="115" t="s">
        <v>103</v>
      </c>
      <c r="D8" s="111">
        <v>78</v>
      </c>
      <c r="E8" s="111">
        <v>2</v>
      </c>
      <c r="F8" s="112">
        <v>0</v>
      </c>
      <c r="G8" s="111">
        <v>0</v>
      </c>
      <c r="H8" s="111">
        <v>0</v>
      </c>
      <c r="I8" s="111">
        <v>5</v>
      </c>
      <c r="J8" s="64">
        <v>0</v>
      </c>
      <c r="K8" s="30">
        <f aca="true" t="shared" si="0" ref="K8:K27">SUM(D8:J8)</f>
        <v>85</v>
      </c>
      <c r="L8" s="66"/>
    </row>
    <row r="9" spans="3:12" ht="14.25" customHeight="1">
      <c r="C9" s="116" t="s">
        <v>104</v>
      </c>
      <c r="D9" s="111">
        <v>9</v>
      </c>
      <c r="E9" s="111">
        <v>5</v>
      </c>
      <c r="F9" s="112">
        <v>1</v>
      </c>
      <c r="G9" s="112">
        <v>0</v>
      </c>
      <c r="H9" s="111">
        <v>1</v>
      </c>
      <c r="I9" s="112">
        <v>0</v>
      </c>
      <c r="J9" s="64">
        <v>0</v>
      </c>
      <c r="K9" s="30">
        <f t="shared" si="0"/>
        <v>16</v>
      </c>
      <c r="L9" s="65"/>
    </row>
    <row r="10" spans="2:12" ht="14.25" customHeight="1">
      <c r="B10" s="57" t="s">
        <v>25</v>
      </c>
      <c r="C10" s="46"/>
      <c r="D10" s="111">
        <v>48</v>
      </c>
      <c r="E10" s="111">
        <v>3</v>
      </c>
      <c r="F10" s="111">
        <v>2</v>
      </c>
      <c r="G10" s="112">
        <v>0</v>
      </c>
      <c r="H10" s="112">
        <v>3</v>
      </c>
      <c r="I10" s="112">
        <v>0</v>
      </c>
      <c r="J10" s="64">
        <v>0</v>
      </c>
      <c r="K10" s="30">
        <f t="shared" si="0"/>
        <v>56</v>
      </c>
      <c r="L10" s="66"/>
    </row>
    <row r="11" spans="2:12" ht="14.25" customHeight="1">
      <c r="B11" s="57"/>
      <c r="C11" s="46"/>
      <c r="D11" s="111">
        <v>53</v>
      </c>
      <c r="E11" s="112">
        <v>2</v>
      </c>
      <c r="F11" s="112">
        <v>1</v>
      </c>
      <c r="G11" s="112">
        <v>0</v>
      </c>
      <c r="H11" s="112">
        <v>2</v>
      </c>
      <c r="I11" s="112">
        <v>0</v>
      </c>
      <c r="J11" s="64">
        <v>0</v>
      </c>
      <c r="K11" s="30">
        <f t="shared" si="0"/>
        <v>58</v>
      </c>
      <c r="L11" s="65"/>
    </row>
    <row r="12" spans="2:12" ht="14.25" customHeight="1">
      <c r="B12" s="57"/>
      <c r="C12" s="46"/>
      <c r="D12" s="111">
        <v>38</v>
      </c>
      <c r="E12" s="111">
        <v>2</v>
      </c>
      <c r="F12" s="112">
        <v>1</v>
      </c>
      <c r="G12" s="112">
        <v>0</v>
      </c>
      <c r="H12" s="112">
        <v>0</v>
      </c>
      <c r="I12" s="111">
        <v>0</v>
      </c>
      <c r="J12" s="64">
        <v>0</v>
      </c>
      <c r="K12" s="30">
        <f t="shared" si="0"/>
        <v>41</v>
      </c>
      <c r="L12" s="66"/>
    </row>
    <row r="13" spans="2:12" ht="14.25" customHeight="1">
      <c r="B13" s="57" t="s">
        <v>26</v>
      </c>
      <c r="C13" s="46"/>
      <c r="D13" s="111">
        <v>22</v>
      </c>
      <c r="E13" s="112">
        <v>0</v>
      </c>
      <c r="F13" s="112">
        <v>0</v>
      </c>
      <c r="G13" s="112">
        <v>0</v>
      </c>
      <c r="H13" s="112">
        <v>3</v>
      </c>
      <c r="I13" s="112">
        <v>0</v>
      </c>
      <c r="J13" s="64">
        <v>0</v>
      </c>
      <c r="K13" s="30">
        <f t="shared" si="0"/>
        <v>25</v>
      </c>
      <c r="L13" s="66"/>
    </row>
    <row r="14" spans="2:12" ht="14.25" customHeight="1">
      <c r="B14" s="57"/>
      <c r="C14" s="46"/>
      <c r="D14" s="111">
        <v>20</v>
      </c>
      <c r="E14" s="112">
        <v>1</v>
      </c>
      <c r="F14" s="112">
        <v>0</v>
      </c>
      <c r="G14" s="112">
        <v>0</v>
      </c>
      <c r="H14" s="112">
        <v>0</v>
      </c>
      <c r="I14" s="112">
        <v>0</v>
      </c>
      <c r="J14" s="64">
        <v>0</v>
      </c>
      <c r="K14" s="30">
        <f t="shared" si="0"/>
        <v>21</v>
      </c>
      <c r="L14" s="66"/>
    </row>
    <row r="15" spans="2:12" ht="14.25" customHeight="1">
      <c r="B15" s="57"/>
      <c r="C15" s="46"/>
      <c r="D15" s="111">
        <v>21</v>
      </c>
      <c r="E15" s="112">
        <v>0</v>
      </c>
      <c r="F15" s="112">
        <v>0</v>
      </c>
      <c r="G15" s="112">
        <v>0</v>
      </c>
      <c r="H15" s="112">
        <v>1</v>
      </c>
      <c r="I15" s="112">
        <v>0</v>
      </c>
      <c r="J15" s="64">
        <v>0</v>
      </c>
      <c r="K15" s="30">
        <f t="shared" si="0"/>
        <v>22</v>
      </c>
      <c r="L15" s="66"/>
    </row>
    <row r="16" spans="2:12" ht="14.25" customHeight="1">
      <c r="B16" s="57" t="s">
        <v>27</v>
      </c>
      <c r="C16" s="46"/>
      <c r="D16" s="111">
        <v>4</v>
      </c>
      <c r="E16" s="111">
        <v>0</v>
      </c>
      <c r="F16" s="112">
        <v>0</v>
      </c>
      <c r="G16" s="111">
        <v>0</v>
      </c>
      <c r="H16" s="112">
        <v>0</v>
      </c>
      <c r="I16" s="111">
        <v>0</v>
      </c>
      <c r="J16" s="64">
        <v>0</v>
      </c>
      <c r="K16" s="30">
        <f t="shared" si="0"/>
        <v>4</v>
      </c>
      <c r="L16" s="66"/>
    </row>
    <row r="17" spans="2:12" ht="14.25" customHeight="1">
      <c r="B17" s="57"/>
      <c r="C17" s="46"/>
      <c r="D17" s="111">
        <v>6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64">
        <v>0</v>
      </c>
      <c r="K17" s="30">
        <f t="shared" si="0"/>
        <v>6</v>
      </c>
      <c r="L17" s="66"/>
    </row>
    <row r="18" spans="3:12" ht="14.25" customHeight="1">
      <c r="C18" s="46"/>
      <c r="D18" s="111">
        <v>3</v>
      </c>
      <c r="E18" s="112">
        <v>1</v>
      </c>
      <c r="F18" s="111">
        <v>2</v>
      </c>
      <c r="G18" s="112">
        <v>0</v>
      </c>
      <c r="H18" s="112">
        <v>0</v>
      </c>
      <c r="I18" s="112">
        <v>0</v>
      </c>
      <c r="J18" s="64">
        <v>0</v>
      </c>
      <c r="K18" s="30">
        <f t="shared" si="0"/>
        <v>6</v>
      </c>
      <c r="L18" s="66"/>
    </row>
    <row r="19" spans="2:12" ht="14.25" customHeight="1">
      <c r="B19" s="57" t="s">
        <v>86</v>
      </c>
      <c r="C19" s="46"/>
      <c r="D19" s="111">
        <v>0</v>
      </c>
      <c r="E19" s="112">
        <v>0</v>
      </c>
      <c r="F19" s="113">
        <v>0</v>
      </c>
      <c r="G19" s="112">
        <v>0</v>
      </c>
      <c r="H19" s="112">
        <v>0</v>
      </c>
      <c r="I19" s="112">
        <v>0</v>
      </c>
      <c r="J19" s="64">
        <v>0</v>
      </c>
      <c r="K19" s="30">
        <f t="shared" si="0"/>
        <v>0</v>
      </c>
      <c r="L19" s="66"/>
    </row>
    <row r="20" spans="2:12" ht="14.25" customHeight="1">
      <c r="B20" s="57"/>
      <c r="C20" s="46"/>
      <c r="D20" s="111">
        <v>1</v>
      </c>
      <c r="E20" s="112">
        <v>0</v>
      </c>
      <c r="F20" s="113">
        <v>0</v>
      </c>
      <c r="G20" s="112">
        <v>0</v>
      </c>
      <c r="H20" s="112">
        <v>0</v>
      </c>
      <c r="I20" s="112">
        <v>0</v>
      </c>
      <c r="J20" s="64">
        <v>0</v>
      </c>
      <c r="K20" s="30">
        <f t="shared" si="0"/>
        <v>1</v>
      </c>
      <c r="L20" s="66"/>
    </row>
    <row r="21" spans="2:12" ht="14.25" customHeight="1">
      <c r="B21" s="57"/>
      <c r="C21" s="46"/>
      <c r="D21" s="111">
        <v>0</v>
      </c>
      <c r="E21" s="112">
        <v>0</v>
      </c>
      <c r="F21" s="113">
        <v>0</v>
      </c>
      <c r="G21" s="112">
        <v>0</v>
      </c>
      <c r="H21" s="112">
        <v>0</v>
      </c>
      <c r="I21" s="112">
        <v>0</v>
      </c>
      <c r="J21" s="64">
        <v>0</v>
      </c>
      <c r="K21" s="30">
        <f t="shared" si="0"/>
        <v>0</v>
      </c>
      <c r="L21" s="65"/>
    </row>
    <row r="22" spans="2:12" ht="14.25" customHeight="1">
      <c r="B22" s="57" t="s">
        <v>85</v>
      </c>
      <c r="C22" s="46"/>
      <c r="D22" s="111">
        <v>0</v>
      </c>
      <c r="E22" s="112">
        <v>0</v>
      </c>
      <c r="F22" s="113">
        <v>0</v>
      </c>
      <c r="G22" s="112">
        <v>0</v>
      </c>
      <c r="H22" s="112">
        <v>0</v>
      </c>
      <c r="I22" s="112">
        <v>0</v>
      </c>
      <c r="J22" s="64">
        <v>0</v>
      </c>
      <c r="K22" s="30">
        <f t="shared" si="0"/>
        <v>0</v>
      </c>
      <c r="L22" s="66"/>
    </row>
    <row r="23" spans="2:12" ht="14.25" customHeight="1">
      <c r="B23" s="57"/>
      <c r="C23" s="46"/>
      <c r="D23" s="111">
        <v>0</v>
      </c>
      <c r="E23" s="112">
        <v>0</v>
      </c>
      <c r="F23" s="113">
        <v>0</v>
      </c>
      <c r="G23" s="112">
        <v>0</v>
      </c>
      <c r="H23" s="112">
        <v>0</v>
      </c>
      <c r="I23" s="112">
        <v>0</v>
      </c>
      <c r="J23" s="64">
        <v>0</v>
      </c>
      <c r="K23" s="30">
        <f t="shared" si="0"/>
        <v>0</v>
      </c>
      <c r="L23" s="66"/>
    </row>
    <row r="24" spans="2:12" ht="14.25" customHeight="1">
      <c r="B24" s="28"/>
      <c r="C24" s="46"/>
      <c r="D24" s="111">
        <v>0</v>
      </c>
      <c r="E24" s="112">
        <v>0</v>
      </c>
      <c r="F24" s="113">
        <v>0</v>
      </c>
      <c r="G24" s="112">
        <v>0</v>
      </c>
      <c r="H24" s="112">
        <v>0</v>
      </c>
      <c r="I24" s="112">
        <v>0</v>
      </c>
      <c r="J24" s="64">
        <v>0</v>
      </c>
      <c r="K24" s="30">
        <f t="shared" si="0"/>
        <v>0</v>
      </c>
      <c r="L24" s="66"/>
    </row>
    <row r="25" spans="2:12" ht="14.25" customHeight="1">
      <c r="B25" s="57" t="s">
        <v>6</v>
      </c>
      <c r="C25" s="49"/>
      <c r="D25" s="111"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64">
        <v>0</v>
      </c>
      <c r="K25" s="30">
        <f t="shared" si="0"/>
        <v>0</v>
      </c>
      <c r="L25" s="66"/>
    </row>
    <row r="26" spans="2:12" ht="14.25" customHeight="1">
      <c r="B26" s="28"/>
      <c r="C26" s="49"/>
      <c r="D26" s="112">
        <v>1</v>
      </c>
      <c r="E26" s="112">
        <v>0</v>
      </c>
      <c r="F26" s="111">
        <v>1</v>
      </c>
      <c r="G26" s="112">
        <v>0</v>
      </c>
      <c r="H26" s="112">
        <v>1</v>
      </c>
      <c r="I26" s="112">
        <v>0</v>
      </c>
      <c r="J26" s="64">
        <v>0</v>
      </c>
      <c r="K26" s="30">
        <f t="shared" si="0"/>
        <v>3</v>
      </c>
      <c r="L26" s="66"/>
    </row>
    <row r="27" spans="2:12" ht="14.25" customHeight="1">
      <c r="B27" s="28"/>
      <c r="C27" s="49"/>
      <c r="D27" s="112">
        <v>1</v>
      </c>
      <c r="E27" s="112">
        <v>0</v>
      </c>
      <c r="F27" s="111">
        <v>0</v>
      </c>
      <c r="G27" s="112">
        <v>0</v>
      </c>
      <c r="H27" s="112">
        <v>0</v>
      </c>
      <c r="I27" s="112">
        <v>0</v>
      </c>
      <c r="J27" s="64">
        <v>0</v>
      </c>
      <c r="K27" s="30">
        <f t="shared" si="0"/>
        <v>1</v>
      </c>
      <c r="L27" s="66"/>
    </row>
    <row r="28" spans="2:11" ht="14.25" customHeight="1">
      <c r="B28" s="62" t="s">
        <v>8</v>
      </c>
      <c r="C28" s="49"/>
      <c r="D28" s="56">
        <f>D7+D10+D13+D16+D19+D22+D25</f>
        <v>98</v>
      </c>
      <c r="E28" s="56">
        <f aca="true" t="shared" si="1" ref="E28:K28">E7+E10+E13+E16+E19+E22+E25</f>
        <v>6</v>
      </c>
      <c r="F28" s="56">
        <f t="shared" si="1"/>
        <v>2</v>
      </c>
      <c r="G28" s="56">
        <f t="shared" si="1"/>
        <v>0</v>
      </c>
      <c r="H28" s="56">
        <f t="shared" si="1"/>
        <v>7</v>
      </c>
      <c r="I28" s="56">
        <f t="shared" si="1"/>
        <v>0</v>
      </c>
      <c r="J28" s="56">
        <f t="shared" si="1"/>
        <v>0</v>
      </c>
      <c r="K28" s="56">
        <f t="shared" si="1"/>
        <v>113</v>
      </c>
    </row>
    <row r="29" spans="3:11" ht="14.25" customHeight="1">
      <c r="C29" s="49"/>
      <c r="D29" s="56">
        <f aca="true" t="shared" si="2" ref="D29:K30">D8+D11+D14+D17+D20+D23+D26</f>
        <v>159</v>
      </c>
      <c r="E29" s="56">
        <f t="shared" si="2"/>
        <v>5</v>
      </c>
      <c r="F29" s="56">
        <f t="shared" si="2"/>
        <v>2</v>
      </c>
      <c r="G29" s="56">
        <f t="shared" si="2"/>
        <v>0</v>
      </c>
      <c r="H29" s="56">
        <f t="shared" si="2"/>
        <v>3</v>
      </c>
      <c r="I29" s="56">
        <f t="shared" si="2"/>
        <v>5</v>
      </c>
      <c r="J29" s="56">
        <f t="shared" si="2"/>
        <v>0</v>
      </c>
      <c r="K29" s="56">
        <f t="shared" si="2"/>
        <v>174</v>
      </c>
    </row>
    <row r="30" spans="3:11" ht="14.25" customHeight="1">
      <c r="C30" s="46"/>
      <c r="D30" s="56">
        <f t="shared" si="2"/>
        <v>72</v>
      </c>
      <c r="E30" s="56">
        <f t="shared" si="2"/>
        <v>8</v>
      </c>
      <c r="F30" s="56">
        <f t="shared" si="2"/>
        <v>4</v>
      </c>
      <c r="G30" s="56">
        <f t="shared" si="2"/>
        <v>0</v>
      </c>
      <c r="H30" s="56">
        <f t="shared" si="2"/>
        <v>2</v>
      </c>
      <c r="I30" s="56">
        <f t="shared" si="2"/>
        <v>0</v>
      </c>
      <c r="J30" s="56">
        <f t="shared" si="2"/>
        <v>0</v>
      </c>
      <c r="K30" s="56">
        <f t="shared" si="2"/>
        <v>86</v>
      </c>
    </row>
    <row r="31" ht="14.25" customHeight="1">
      <c r="C31" s="1"/>
    </row>
    <row r="32" spans="2:3" ht="14.25" customHeight="1">
      <c r="B32" s="14" t="s">
        <v>100</v>
      </c>
      <c r="C32" s="1"/>
    </row>
    <row r="33" ht="14.25" customHeight="1">
      <c r="C33" s="1"/>
    </row>
    <row r="34" ht="14.25" customHeight="1">
      <c r="C34" s="46"/>
    </row>
    <row r="35" ht="14.25" customHeight="1">
      <c r="C35" s="46"/>
    </row>
    <row r="36" ht="14.25" customHeight="1">
      <c r="C36" s="46"/>
    </row>
    <row r="37" ht="14.25" customHeight="1">
      <c r="C37" s="46"/>
    </row>
    <row r="38" ht="14.25" customHeight="1">
      <c r="C38" s="46"/>
    </row>
    <row r="39" ht="14.25" customHeight="1">
      <c r="C39" s="46"/>
    </row>
    <row r="40" ht="14.25" customHeight="1">
      <c r="C40" s="46"/>
    </row>
    <row r="41" ht="14.25" customHeight="1">
      <c r="C41" s="46"/>
    </row>
    <row r="42" ht="14.25" customHeight="1">
      <c r="C42" s="46"/>
    </row>
    <row r="43" ht="14.25" customHeight="1">
      <c r="C43" s="46"/>
    </row>
    <row r="44" ht="14.25" customHeight="1">
      <c r="C44" s="46"/>
    </row>
    <row r="45" ht="14.25" customHeight="1">
      <c r="C45" s="46"/>
    </row>
    <row r="46" ht="14.25" customHeight="1">
      <c r="C46" s="46"/>
    </row>
    <row r="47" ht="14.25" customHeight="1">
      <c r="C47" s="46"/>
    </row>
    <row r="48" ht="14.25" customHeight="1">
      <c r="C48" s="46"/>
    </row>
    <row r="49" ht="14.25" customHeight="1">
      <c r="C49" s="46"/>
    </row>
    <row r="50" ht="14.25" customHeight="1">
      <c r="C50" s="46"/>
    </row>
    <row r="51" ht="14.25" customHeight="1">
      <c r="C51" s="46"/>
    </row>
    <row r="52" ht="14.25" customHeight="1">
      <c r="C52" s="46"/>
    </row>
    <row r="61" ht="14.25" customHeight="1">
      <c r="C61" s="49"/>
    </row>
    <row r="62" ht="14.25" customHeight="1">
      <c r="C62" s="49"/>
    </row>
    <row r="63" ht="14.25" customHeight="1">
      <c r="C63" s="49"/>
    </row>
    <row r="65" ht="14.25" customHeight="1">
      <c r="C65" s="1"/>
    </row>
    <row r="66" ht="14.25" customHeight="1">
      <c r="C66" s="1"/>
    </row>
    <row r="67" ht="14.25" customHeight="1">
      <c r="C67" s="1"/>
    </row>
    <row r="68" ht="14.25" customHeight="1">
      <c r="C68" s="46"/>
    </row>
    <row r="69" ht="14.25" customHeight="1">
      <c r="C69" s="5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 Aishirulmaizi</dc:creator>
  <cp:keywords/>
  <dc:description/>
  <cp:lastModifiedBy>User</cp:lastModifiedBy>
  <dcterms:created xsi:type="dcterms:W3CDTF">2008-07-21T07:53:47Z</dcterms:created>
  <dcterms:modified xsi:type="dcterms:W3CDTF">2023-11-15T07:01:39Z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